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1" yWindow="65521" windowWidth="16740" windowHeight="5655" tabRatio="897" activeTab="0"/>
  </bookViews>
  <sheets>
    <sheet name="Реестр 2013" sheetId="1" r:id="rId1"/>
    <sheet name="Аргументы и Факты" sheetId="2" r:id="rId2"/>
    <sheet name="Коммерсантъ" sheetId="3" r:id="rId3"/>
    <sheet name="Коммерсантъ (понедельник)" sheetId="4" r:id="rId4"/>
    <sheet name="РГ-Неделя" sheetId="5" r:id="rId5"/>
  </sheets>
  <definedNames>
    <definedName name="Z_369D7B66_9D6B_40A9_894A_75ACE493C9AC_.wvu.Cols" localSheetId="1" hidden="1">'Аргументы и Факты'!$J:$J</definedName>
    <definedName name="Z_369D7B66_9D6B_40A9_894A_75ACE493C9AC_.wvu.Cols" localSheetId="2" hidden="1">'Коммерсантъ'!$A:$A,'Коммерсантъ'!$K:$K,'Коммерсантъ'!$O:$O</definedName>
    <definedName name="Z_369D7B66_9D6B_40A9_894A_75ACE493C9AC_.wvu.Cols" localSheetId="3" hidden="1">'Коммерсантъ (понедельник)'!$A:$A,'Коммерсантъ (понедельник)'!$K:$K,'Коммерсантъ (понедельник)'!$O:$O</definedName>
    <definedName name="Z_369D7B66_9D6B_40A9_894A_75ACE493C9AC_.wvu.Cols" localSheetId="0" hidden="1">'Реестр 2013'!$J:$J</definedName>
    <definedName name="Z_369D7B66_9D6B_40A9_894A_75ACE493C9AC_.wvu.FilterData" localSheetId="0" hidden="1">'Реестр 2013'!$A$6:$O$798</definedName>
    <definedName name="Z_369D7B66_9D6B_40A9_894A_75ACE493C9AC_.wvu.PrintArea" localSheetId="0" hidden="1">'Реестр 2013'!$A$1:$O$804</definedName>
    <definedName name="Z_369D7B66_9D6B_40A9_894A_75ACE493C9AC_.wvu.Rows" localSheetId="1" hidden="1">'Аргументы и Факты'!$1:$2</definedName>
    <definedName name="Z_369D7B66_9D6B_40A9_894A_75ACE493C9AC_.wvu.Rows" localSheetId="3" hidden="1">'Коммерсантъ (понедельник)'!$1:$2</definedName>
    <definedName name="Z_369D7B66_9D6B_40A9_894A_75ACE493C9AC_.wvu.Rows" localSheetId="0" hidden="1">'Реестр 2013'!#REF!</definedName>
    <definedName name="Z_9ED1E45B_3FC2_46F7_BFD2_4FC9377E5A3F_.wvu.Cols" localSheetId="1" hidden="1">'Аргументы и Факты'!$J:$J</definedName>
    <definedName name="Z_9ED1E45B_3FC2_46F7_BFD2_4FC9377E5A3F_.wvu.Cols" localSheetId="2" hidden="1">'Коммерсантъ'!$A:$A,'Коммерсантъ'!$K:$K,'Коммерсантъ'!$O:$O</definedName>
    <definedName name="Z_9ED1E45B_3FC2_46F7_BFD2_4FC9377E5A3F_.wvu.Cols" localSheetId="3" hidden="1">'Коммерсантъ (понедельник)'!$A:$A,'Коммерсантъ (понедельник)'!$K:$K,'Коммерсантъ (понедельник)'!$O:$O</definedName>
    <definedName name="Z_9ED1E45B_3FC2_46F7_BFD2_4FC9377E5A3F_.wvu.Cols" localSheetId="0" hidden="1">'Реестр 2013'!$J:$J</definedName>
    <definedName name="Z_9ED1E45B_3FC2_46F7_BFD2_4FC9377E5A3F_.wvu.FilterData" localSheetId="0" hidden="1">'Реестр 2013'!$A$6:$O$798</definedName>
    <definedName name="Z_9ED1E45B_3FC2_46F7_BFD2_4FC9377E5A3F_.wvu.PrintArea" localSheetId="0" hidden="1">'Реестр 2013'!$A$1:$O$804</definedName>
    <definedName name="Z_9ED1E45B_3FC2_46F7_BFD2_4FC9377E5A3F_.wvu.Rows" localSheetId="1" hidden="1">'Аргументы и Факты'!$1:$2</definedName>
    <definedName name="Z_9ED1E45B_3FC2_46F7_BFD2_4FC9377E5A3F_.wvu.Rows" localSheetId="3" hidden="1">'Коммерсантъ (понедельник)'!$1:$2</definedName>
    <definedName name="Z_9F5F63DB_352A_426F_BBDA_9F40A6F8107F_.wvu.Cols" localSheetId="1" hidden="1">'Аргументы и Факты'!$J:$J</definedName>
    <definedName name="Z_9F5F63DB_352A_426F_BBDA_9F40A6F8107F_.wvu.Cols" localSheetId="2" hidden="1">'Коммерсантъ'!$A:$A,'Коммерсантъ'!$K:$K,'Коммерсантъ'!$O:$O</definedName>
    <definedName name="Z_9F5F63DB_352A_426F_BBDA_9F40A6F8107F_.wvu.Cols" localSheetId="3" hidden="1">'Коммерсантъ (понедельник)'!$A:$A,'Коммерсантъ (понедельник)'!$K:$K,'Коммерсантъ (понедельник)'!$O:$O</definedName>
    <definedName name="Z_9F5F63DB_352A_426F_BBDA_9F40A6F8107F_.wvu.Cols" localSheetId="0" hidden="1">'Реестр 2013'!$J:$J</definedName>
    <definedName name="Z_9F5F63DB_352A_426F_BBDA_9F40A6F8107F_.wvu.FilterData" localSheetId="0" hidden="1">'Реестр 2013'!$A$6:$O$798</definedName>
    <definedName name="Z_9F5F63DB_352A_426F_BBDA_9F40A6F8107F_.wvu.PrintArea" localSheetId="0" hidden="1">'Реестр 2013'!$A$1:$O$804</definedName>
    <definedName name="Z_9F5F63DB_352A_426F_BBDA_9F40A6F8107F_.wvu.Rows" localSheetId="1" hidden="1">'Аргументы и Факты'!$1:$2</definedName>
    <definedName name="Z_9F5F63DB_352A_426F_BBDA_9F40A6F8107F_.wvu.Rows" localSheetId="3" hidden="1">'Коммерсантъ (понедельник)'!$1:$2</definedName>
    <definedName name="Z_9F5F63DB_352A_426F_BBDA_9F40A6F8107F_.wvu.Rows" localSheetId="4" hidden="1">'РГ-Неделя'!$1:$2</definedName>
    <definedName name="Z_C49DD900_553C_46B7_A387_A739C9DC9839_.wvu.Cols" localSheetId="2" hidden="1">'Коммерсантъ'!$A:$A,'Коммерсантъ'!$K:$K,'Коммерсантъ'!$O:$O</definedName>
    <definedName name="Z_C49DD900_553C_46B7_A387_A739C9DC9839_.wvu.Cols" localSheetId="3" hidden="1">'Коммерсантъ (понедельник)'!$A:$A,'Коммерсантъ (понедельник)'!$E:$F,'Коммерсантъ (понедельник)'!$K:$K,'Коммерсантъ (понедельник)'!$O:$O</definedName>
    <definedName name="Z_C49DD900_553C_46B7_A387_A739C9DC9839_.wvu.Cols" localSheetId="0" hidden="1">'Реестр 2013'!$J:$J</definedName>
    <definedName name="Z_C49DD900_553C_46B7_A387_A739C9DC9839_.wvu.FilterData" localSheetId="0" hidden="1">'Реестр 2013'!$B$1:$B$885</definedName>
    <definedName name="Z_C49DD900_553C_46B7_A387_A739C9DC9839_.wvu.PrintArea" localSheetId="0" hidden="1">'Реестр 2013'!$A$1:$O$804</definedName>
    <definedName name="Z_C49DD900_553C_46B7_A387_A739C9DC9839_.wvu.Rows" localSheetId="3" hidden="1">'Коммерсантъ (понедельник)'!$1:$2</definedName>
    <definedName name="Z_C49DD900_553C_46B7_A387_A739C9DC9839_.wvu.Rows" localSheetId="0" hidden="1">'Реестр 2013'!#REF!,'Реестр 2013'!#REF!,'Реестр 2013'!#REF!</definedName>
    <definedName name="Z_CDA166FD_FE8B_45CB_AD7C_A6F02DD108EA_.wvu.Cols" localSheetId="1" hidden="1">'Аргументы и Факты'!$J:$J</definedName>
    <definedName name="Z_CDA166FD_FE8B_45CB_AD7C_A6F02DD108EA_.wvu.Cols" localSheetId="2" hidden="1">'Коммерсантъ'!$A:$A,'Коммерсантъ'!$K:$K,'Коммерсантъ'!$O:$O</definedName>
    <definedName name="Z_CDA166FD_FE8B_45CB_AD7C_A6F02DD108EA_.wvu.Cols" localSheetId="3" hidden="1">'Коммерсантъ (понедельник)'!$A:$A,'Коммерсантъ (понедельник)'!$K:$K,'Коммерсантъ (понедельник)'!$O:$O</definedName>
    <definedName name="Z_CDA166FD_FE8B_45CB_AD7C_A6F02DD108EA_.wvu.Cols" localSheetId="0" hidden="1">'Реестр 2013'!$J:$J</definedName>
    <definedName name="Z_CDA166FD_FE8B_45CB_AD7C_A6F02DD108EA_.wvu.FilterData" localSheetId="0" hidden="1">'Реестр 2013'!$A$6:$O$798</definedName>
    <definedName name="Z_CDA166FD_FE8B_45CB_AD7C_A6F02DD108EA_.wvu.PrintArea" localSheetId="0" hidden="1">'Реестр 2013'!$A$1:$O$804</definedName>
    <definedName name="Z_CDA166FD_FE8B_45CB_AD7C_A6F02DD108EA_.wvu.Rows" localSheetId="1" hidden="1">'Аргументы и Факты'!$1:$2</definedName>
    <definedName name="Z_CDA166FD_FE8B_45CB_AD7C_A6F02DD108EA_.wvu.Rows" localSheetId="3" hidden="1">'Коммерсантъ (понедельник)'!$1:$2</definedName>
    <definedName name="Z_CDA166FD_FE8B_45CB_AD7C_A6F02DD108EA_.wvu.Rows" localSheetId="4" hidden="1">'РГ-Неделя'!$1:$2</definedName>
    <definedName name="_xlnm.Print_Area" localSheetId="0">'Реестр 2013'!$A$1:$O$804</definedName>
  </definedNames>
  <calcPr fullCalcOnLoad="1"/>
</workbook>
</file>

<file path=xl/sharedStrings.xml><?xml version="1.0" encoding="utf-8"?>
<sst xmlns="http://schemas.openxmlformats.org/spreadsheetml/2006/main" count="6141" uniqueCount="641">
  <si>
    <t>Средний за квартал разовый распространенный тираж одного выпуска</t>
  </si>
  <si>
    <t>"АиФ.Москва"</t>
  </si>
  <si>
    <t>Москва.</t>
  </si>
  <si>
    <t>"АиФ.Белгород"</t>
  </si>
  <si>
    <t>Воронеж.</t>
  </si>
  <si>
    <t>"АиФ.Брянск"</t>
  </si>
  <si>
    <t>"АиФ.Владимир"</t>
  </si>
  <si>
    <t>Владимир.</t>
  </si>
  <si>
    <t>"АиФ в Иванове"</t>
  </si>
  <si>
    <t>"АиФ. Черноземье"</t>
  </si>
  <si>
    <t>"АиФ. Калуга"</t>
  </si>
  <si>
    <t>Брянск.</t>
  </si>
  <si>
    <t>"АиФ. Кострома"</t>
  </si>
  <si>
    <t>Ярославль.</t>
  </si>
  <si>
    <t>"АиФ. Курск"</t>
  </si>
  <si>
    <t>"АиФ. Липецк"</t>
  </si>
  <si>
    <t>Липецская область</t>
  </si>
  <si>
    <t>"АиФ. Орел"</t>
  </si>
  <si>
    <t>"АиФ. Рязань"</t>
  </si>
  <si>
    <t>"АиФ. Смоленск"</t>
  </si>
  <si>
    <t>"АиФ в Тамбове"</t>
  </si>
  <si>
    <t>"АиФ в Твери"</t>
  </si>
  <si>
    <t>Тверь.</t>
  </si>
  <si>
    <t>"АиФ в Туле"</t>
  </si>
  <si>
    <t>"АиФ. Ярославль"</t>
  </si>
  <si>
    <t>"АиФ. Петербург"</t>
  </si>
  <si>
    <t>"АиФ в Архангельске"</t>
  </si>
  <si>
    <t>"АиФ.Вологда"</t>
  </si>
  <si>
    <t>"АиФ на Мурмане"</t>
  </si>
  <si>
    <t>"АиФ.Великий Новгород"</t>
  </si>
  <si>
    <t>"АиФ.Калининград"</t>
  </si>
  <si>
    <t>"АиФ. Карелия"</t>
  </si>
  <si>
    <t>Санкт-Петербург.</t>
  </si>
  <si>
    <t>"АиФ. Коми"</t>
  </si>
  <si>
    <t>"АиФ. Псков"</t>
  </si>
  <si>
    <t>"АиФ.Астрахань"</t>
  </si>
  <si>
    <t>Астрахань.</t>
  </si>
  <si>
    <t>"АиФ. Нижнее Поволжье"</t>
  </si>
  <si>
    <t>Волгоград.</t>
  </si>
  <si>
    <t>"АиФ на Дону"</t>
  </si>
  <si>
    <t>Ростов-на-Дону.</t>
  </si>
  <si>
    <t>"АиФ. Юг"</t>
  </si>
  <si>
    <t>Краснодар.</t>
  </si>
  <si>
    <t>"АиФ-Адыгея"</t>
  </si>
  <si>
    <t>"АиФ. Северный Кавказ"</t>
  </si>
  <si>
    <t>"АиФ в Дагестане"</t>
  </si>
  <si>
    <t>"АиФ.Вятка"</t>
  </si>
  <si>
    <t>"АиФ. Нижний Новгород"</t>
  </si>
  <si>
    <t>"АиФ в Оренбуржье"</t>
  </si>
  <si>
    <t>"АиФ. Пенза"</t>
  </si>
  <si>
    <t>"АиФ. Самара"</t>
  </si>
  <si>
    <t>"АиФ. Саратов"</t>
  </si>
  <si>
    <t>"АиФ.  Ульяновск"</t>
  </si>
  <si>
    <t>Ульяновск.</t>
  </si>
  <si>
    <t>"АиФ. Прикамье"</t>
  </si>
  <si>
    <t>Пермь.</t>
  </si>
  <si>
    <t>"АиФ. Башкортостан"</t>
  </si>
  <si>
    <t>Уфа.</t>
  </si>
  <si>
    <t>"АиФ в Марий Эл"</t>
  </si>
  <si>
    <t>"АиФ. Мордовия"</t>
  </si>
  <si>
    <t>Пенза"</t>
  </si>
  <si>
    <t>"АиФ. Регион"</t>
  </si>
  <si>
    <t>Казань.</t>
  </si>
  <si>
    <t>"АиФ  в Удмуртии"</t>
  </si>
  <si>
    <t>"АиФ. Чувашия"</t>
  </si>
  <si>
    <t>"АиФ. Урал"</t>
  </si>
  <si>
    <t>Екатеринбург.</t>
  </si>
  <si>
    <t>"АиФ. Южный Урал"</t>
  </si>
  <si>
    <t>Челябинск.</t>
  </si>
  <si>
    <t>"АиФ в Западной Сибири"</t>
  </si>
  <si>
    <t>Тюмень.</t>
  </si>
  <si>
    <t>"АиФ. Югра"</t>
  </si>
  <si>
    <t>Сургут.</t>
  </si>
  <si>
    <t>"АиФ в Восточной Сибири"</t>
  </si>
  <si>
    <t>Иркутск.</t>
  </si>
  <si>
    <t>"АиФ в Кузбасе"</t>
  </si>
  <si>
    <t>Кемерово.</t>
  </si>
  <si>
    <t>"АиФ на Оби"</t>
  </si>
  <si>
    <t>Новосибирск.</t>
  </si>
  <si>
    <t>"АиФ в Омске"</t>
  </si>
  <si>
    <t>Омск.</t>
  </si>
  <si>
    <t>"АиФ. Томск"</t>
  </si>
  <si>
    <t>"АиФ. Алтай"</t>
  </si>
  <si>
    <t>Барнаул.</t>
  </si>
  <si>
    <t>"АиФ.Забайкалье"</t>
  </si>
  <si>
    <t>Чита.</t>
  </si>
  <si>
    <t>"АиФ в Бурятии"</t>
  </si>
  <si>
    <t>Улан-Уде</t>
  </si>
  <si>
    <t>"АиФ на Енисее"</t>
  </si>
  <si>
    <t>Красноярск.</t>
  </si>
  <si>
    <t>"АиФ. Дальний Восток"</t>
  </si>
  <si>
    <t>Благовещенск.</t>
  </si>
  <si>
    <t>"АиФ. Магадан"</t>
  </si>
  <si>
    <t>Магадан.</t>
  </si>
  <si>
    <t>"АиФ. Сахалин-Курилы"</t>
  </si>
  <si>
    <t>Южно-Сахалинск.</t>
  </si>
  <si>
    <t>"АиФ. Дальинформ"</t>
  </si>
  <si>
    <t>Хабаровск.</t>
  </si>
  <si>
    <t>"АиФ. Приморье"</t>
  </si>
  <si>
    <t>Владивосток.</t>
  </si>
  <si>
    <t>"АиФ.Камчатка"</t>
  </si>
  <si>
    <t>П-Камчатский.</t>
  </si>
  <si>
    <t>"АиФ на Севере"</t>
  </si>
  <si>
    <t>Аргументы и факты - Австралия</t>
  </si>
  <si>
    <t>Австралия</t>
  </si>
  <si>
    <t>Новая Зеландия</t>
  </si>
  <si>
    <t>"Аргументы и факты "</t>
  </si>
  <si>
    <t>Израиль</t>
  </si>
  <si>
    <t>Латвия</t>
  </si>
  <si>
    <t>Литва</t>
  </si>
  <si>
    <t>Эстония</t>
  </si>
  <si>
    <t>"Аргументы и факты - Америка"</t>
  </si>
  <si>
    <t>США</t>
  </si>
  <si>
    <t>США и Канада</t>
  </si>
  <si>
    <t>"АиФ.Европа"</t>
  </si>
  <si>
    <t>Германия, Испания</t>
  </si>
  <si>
    <t>страны Европы за исключением стран</t>
  </si>
  <si>
    <t>Балтии</t>
  </si>
  <si>
    <t>"Аргументы и факты-Тайланд "</t>
  </si>
  <si>
    <t>Тайланд</t>
  </si>
  <si>
    <t>"Аргументы и факты-Турция "</t>
  </si>
  <si>
    <t xml:space="preserve">Турция </t>
  </si>
  <si>
    <t>ИТОГО ПО ДАЛЬНЕМУ ЗАРУБЕЖЬЮ:</t>
  </si>
  <si>
    <t>БЛИЖНЕЕ ЗАРУБЕЖЬЕ</t>
  </si>
  <si>
    <t xml:space="preserve"> "АиФ-Баку"</t>
  </si>
  <si>
    <t xml:space="preserve"> "Аргументы и факты- Ереван"</t>
  </si>
  <si>
    <t>"Аргументы и факты в Белоруссии"</t>
  </si>
  <si>
    <t>Беларуссия</t>
  </si>
  <si>
    <t>"АиФ-Тбилиси"</t>
  </si>
  <si>
    <t>Грузия</t>
  </si>
  <si>
    <t>"Аргументы и Факты  Казахстан"</t>
  </si>
  <si>
    <t>"Аргументы и Факты в Кыргызстане"</t>
  </si>
  <si>
    <t>Кыргызстан</t>
  </si>
  <si>
    <t>"Аргументы и Факты - Молдова"</t>
  </si>
  <si>
    <t>Молдовия</t>
  </si>
  <si>
    <t>"АиФ в Таджикистане"</t>
  </si>
  <si>
    <t>"Аргументы и факты -Узбекистан"</t>
  </si>
  <si>
    <t>"Аргументы и факты в Украине"</t>
  </si>
  <si>
    <t>ИТОГО ПО БЛИЖНЕМУ ЗАРУБЕЖЬЮ:</t>
  </si>
  <si>
    <t xml:space="preserve">Общее количество выпусков за квартал </t>
  </si>
  <si>
    <t>Аргументы и Факты</t>
  </si>
  <si>
    <t>сертифицировано с I квартала 2012г.</t>
  </si>
  <si>
    <t>Автогид Плюс. Из рук в руки</t>
  </si>
  <si>
    <t>Сортировки АПР/МАП</t>
  </si>
  <si>
    <t>Азербайджан</t>
  </si>
  <si>
    <t>Армения</t>
  </si>
  <si>
    <t>Казахстан</t>
  </si>
  <si>
    <t>Киргизия</t>
  </si>
  <si>
    <t>Молдавия</t>
  </si>
  <si>
    <t>Приднестровье</t>
  </si>
  <si>
    <t>Таджикистан</t>
  </si>
  <si>
    <t>Туркмения</t>
  </si>
  <si>
    <t>Узбекистан</t>
  </si>
  <si>
    <t>Украина</t>
  </si>
  <si>
    <t>Слобода</t>
  </si>
  <si>
    <t>Тула, Тульская обасть</t>
  </si>
  <si>
    <t>сертифицировано с III квартала 2011г.</t>
  </si>
  <si>
    <t>сертифицировано с I квартала 2011г.</t>
  </si>
  <si>
    <t>Вечерняя Москва</t>
  </si>
  <si>
    <t>Егоршинские вести</t>
  </si>
  <si>
    <t>Южно-Сахалинск</t>
  </si>
  <si>
    <t>Еженедельный карман</t>
  </si>
  <si>
    <t>Золотая горка</t>
  </si>
  <si>
    <t>ежемесячное (22 выпуска в год)</t>
  </si>
  <si>
    <t>Домино.Авто</t>
  </si>
  <si>
    <t>Домино.Недвижимость</t>
  </si>
  <si>
    <t>Домино.Профи</t>
  </si>
  <si>
    <t>Подписка</t>
  </si>
  <si>
    <t>Розница</t>
  </si>
  <si>
    <t>ИТОГО:</t>
  </si>
  <si>
    <t>Бесплатное распростр.</t>
  </si>
  <si>
    <t>Структура распределения отпечатанного тиража одного выпуска: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</si>
  <si>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</si>
  <si>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</si>
  <si>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</si>
  <si>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</si>
  <si>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</si>
  <si>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</si>
  <si>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</si>
  <si>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</si>
  <si>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</si>
  <si>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</si>
  <si>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</si>
  <si>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</si>
  <si>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</si>
  <si>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</si>
  <si>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</si>
  <si>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</si>
  <si>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</si>
  <si>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</si>
  <si>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ЮЖНЫЙ ФЕДЕРАЛЬНЫЙ ОКРУГ</t>
  </si>
  <si>
    <t>СИБИРСКИЙ ФЕДЕРАЛЬНЫЙ ОКРУГ</t>
  </si>
  <si>
    <t>ДАЛЬНЕВОСТОЧНЫЙ ФЕДЕРАЛЬНЫЙ ОКРУГ</t>
  </si>
  <si>
    <t>Санкт-Петербург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</si>
  <si>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</si>
  <si>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</si>
  <si>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</si>
  <si>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</si>
  <si>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</si>
  <si>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</si>
  <si>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</si>
  <si>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</si>
  <si>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Ненецкий автономный округ</t>
  </si>
  <si>
    <t>Астраханская область</t>
  </si>
  <si>
    <t>Волгоградская область</t>
  </si>
  <si>
    <t>Ростовская область</t>
  </si>
  <si>
    <t>Краснодарский край</t>
  </si>
  <si>
    <t>Ставропольский край</t>
  </si>
  <si>
    <t>Республика Адыгея</t>
  </si>
  <si>
    <t>Республика Дагестан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</si>
  <si>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</si>
  <si>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</si>
  <si>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</si>
  <si>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</si>
  <si>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</si>
  <si>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Кировская область</t>
  </si>
  <si>
    <t>Нижегородская область</t>
  </si>
  <si>
    <t>Пензенская область</t>
  </si>
  <si>
    <t>Самарская область</t>
  </si>
  <si>
    <t>Саратовская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</si>
  <si>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</si>
  <si>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</si>
  <si>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</si>
  <si>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</si>
  <si>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</si>
  <si>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</si>
  <si>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</si>
  <si>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</si>
  <si>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</si>
  <si>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</si>
  <si>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</si>
  <si>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 - Мансийский автономный округ</t>
  </si>
  <si>
    <t>Ямало - Ненецкий автономный округ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</si>
  <si>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</si>
  <si>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</si>
  <si>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</si>
  <si>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</si>
  <si>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</si>
  <si>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Алтайский край</t>
  </si>
  <si>
    <t>Забайкальский край</t>
  </si>
  <si>
    <t>Красноярский край</t>
  </si>
  <si>
    <t>Республика Алтай</t>
  </si>
  <si>
    <t>Республика Бурятия</t>
  </si>
  <si>
    <t>Республика Хакассия</t>
  </si>
  <si>
    <t>ПРИВОЛЖСКИЙ ФЕДЕРАЛЬНЫЙ ОКРУГ</t>
  </si>
  <si>
    <t>УРАЛЬСКИЙ ФЕДЕРАЛЬНЫЙ ОКРУГ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</si>
  <si>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</si>
  <si>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</si>
  <si>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</si>
  <si>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</si>
  <si>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Хабаровский край</t>
  </si>
  <si>
    <t>Приморский край</t>
  </si>
  <si>
    <t>Камчатская край</t>
  </si>
  <si>
    <t>Чукотский автономный округ</t>
  </si>
  <si>
    <t>Республика Саха (Якутия)</t>
  </si>
  <si>
    <t>СЕВЕРО-КАВКАЗСКИЙ ФЕДЕРАЛЬНЫЙ ОКРУГ</t>
  </si>
  <si>
    <t>Республика Ингушентия</t>
  </si>
  <si>
    <t>Оренбургская область</t>
  </si>
  <si>
    <t>Ульяновская область</t>
  </si>
  <si>
    <t>Республика Тыва</t>
  </si>
  <si>
    <t>Издание</t>
  </si>
  <si>
    <t>Территория распространения</t>
  </si>
  <si>
    <t>Тип издания</t>
  </si>
  <si>
    <t>Отпечатанный тираж</t>
  </si>
  <si>
    <t>Проданный тираж</t>
  </si>
  <si>
    <t>МЕЖРЕГИОНАЛЬНЫЕ ИЗДАНИЯ</t>
  </si>
  <si>
    <t>Москва</t>
  </si>
  <si>
    <t>ИТОГО ПО РОССИЙСКОЙ ФЕДЕРАЦИИ:</t>
  </si>
  <si>
    <t>ИТОГО ПО СНГ:</t>
  </si>
  <si>
    <t>ДАЛЬНЕЕ ЗАРУБЕЖЬЕ</t>
  </si>
  <si>
    <t>газета</t>
  </si>
  <si>
    <t>проходит тиражный аудит</t>
  </si>
  <si>
    <t>-</t>
  </si>
  <si>
    <t>ДЕТАЛИЗАЦИЯ</t>
  </si>
  <si>
    <t>РФ; СНГ; Дальнее зарубежье</t>
  </si>
  <si>
    <t>Липецкая область</t>
  </si>
  <si>
    <t>Республика Мирий Эл</t>
  </si>
  <si>
    <t>Чувашская республика</t>
  </si>
  <si>
    <t>Ханты-Мансийская АО</t>
  </si>
  <si>
    <t>Кемеросквая область</t>
  </si>
  <si>
    <t>Республика Хакасия</t>
  </si>
  <si>
    <t>журнал</t>
  </si>
  <si>
    <t>Белгород</t>
  </si>
  <si>
    <t>РФ</t>
  </si>
  <si>
    <t>ежемесячное</t>
  </si>
  <si>
    <t>ежемесячное (2 раза в месяц)</t>
  </si>
  <si>
    <t>Еврейский АО</t>
  </si>
  <si>
    <t>Брянск</t>
  </si>
  <si>
    <t>Владимир</t>
  </si>
  <si>
    <t>Периодичность</t>
  </si>
  <si>
    <t>Воронеж</t>
  </si>
  <si>
    <t>КоммерсантЪ-Власть</t>
  </si>
  <si>
    <t>Главная книга</t>
  </si>
  <si>
    <t>Диана Моден</t>
  </si>
  <si>
    <t>Маленькая Диана</t>
  </si>
  <si>
    <t>Маленькая Диана. Спецвыпуск</t>
  </si>
  <si>
    <t>Моя любимая дача</t>
  </si>
  <si>
    <t>Сюзанна-вязание</t>
  </si>
  <si>
    <t>ШиК: шитье и крой</t>
  </si>
  <si>
    <t>Курск</t>
  </si>
  <si>
    <t>Липецк</t>
  </si>
  <si>
    <t>Орел</t>
  </si>
  <si>
    <t>Тамбов</t>
  </si>
  <si>
    <t>Мурманск</t>
  </si>
  <si>
    <t>Петрозаводск</t>
  </si>
  <si>
    <t>Астрахань</t>
  </si>
  <si>
    <t>Волгоград</t>
  </si>
  <si>
    <t>Ростов-на-Дону</t>
  </si>
  <si>
    <t>Ставрополь</t>
  </si>
  <si>
    <t>Киров</t>
  </si>
  <si>
    <t>Уфа</t>
  </si>
  <si>
    <t>Иркутск</t>
  </si>
  <si>
    <t>Иваново</t>
  </si>
  <si>
    <t>Кострома</t>
  </si>
  <si>
    <t>Рязань</t>
  </si>
  <si>
    <t>Смоленск</t>
  </si>
  <si>
    <t>Тверь</t>
  </si>
  <si>
    <t>Тула</t>
  </si>
  <si>
    <t>Ярославль</t>
  </si>
  <si>
    <t>Архангельск</t>
  </si>
  <si>
    <t>Вологда</t>
  </si>
  <si>
    <t>Калининград</t>
  </si>
  <si>
    <t>Новгород</t>
  </si>
  <si>
    <t>Сывтывкар</t>
  </si>
  <si>
    <t>Псков</t>
  </si>
  <si>
    <t>Нарьян-Мар</t>
  </si>
  <si>
    <t>Краснодар</t>
  </si>
  <si>
    <t>Майкоп</t>
  </si>
  <si>
    <t>Элиста</t>
  </si>
  <si>
    <t>Черкесск</t>
  </si>
  <si>
    <t>Нальчик</t>
  </si>
  <si>
    <t>Грозный</t>
  </si>
  <si>
    <t>Назрань</t>
  </si>
  <si>
    <t>Махачкала</t>
  </si>
  <si>
    <t>Владикавказ</t>
  </si>
  <si>
    <t>Нижний Новгород</t>
  </si>
  <si>
    <t>Оренбург</t>
  </si>
  <si>
    <t>Пенза</t>
  </si>
  <si>
    <t>Самара</t>
  </si>
  <si>
    <t>Саратов</t>
  </si>
  <si>
    <t>Ульяновск</t>
  </si>
  <si>
    <t>Пермь</t>
  </si>
  <si>
    <t>Йошкар-Ола</t>
  </si>
  <si>
    <t>Твой день</t>
  </si>
  <si>
    <t>Москва, Санкт-Петербург</t>
  </si>
  <si>
    <t>Жара</t>
  </si>
  <si>
    <t>Жизнь</t>
  </si>
  <si>
    <t>сертифицировано с IV квартала 2011г.</t>
  </si>
  <si>
    <t>Частник Шуя</t>
  </si>
  <si>
    <t>Частник-Среда</t>
  </si>
  <si>
    <t>Шуя, Ивановская область</t>
  </si>
  <si>
    <t>Частник-Пятница</t>
  </si>
  <si>
    <t>Медицинский Совет</t>
  </si>
  <si>
    <t>12 выпусков в год</t>
  </si>
  <si>
    <t>Women's Health</t>
  </si>
  <si>
    <t>Чисто по-женски</t>
  </si>
  <si>
    <t>раз в 2 недели</t>
  </si>
  <si>
    <t>ОБЩЕНАЦИОНАЛЬНЫЕ ГАЗЕТЫ</t>
  </si>
  <si>
    <t>ОБЩЕНАЦИОНАЛЬНЫЕ ЖУРНАЛЫ</t>
  </si>
  <si>
    <t>Первоклассные родители. 1-4 классы.</t>
  </si>
  <si>
    <t>1 раз в два месяца</t>
  </si>
  <si>
    <t>Саранск</t>
  </si>
  <si>
    <t>Казань</t>
  </si>
  <si>
    <t>Ижевск</t>
  </si>
  <si>
    <t>Чебоксары</t>
  </si>
  <si>
    <t>Екатеринбург</t>
  </si>
  <si>
    <t>Курган</t>
  </si>
  <si>
    <t>Тюмень</t>
  </si>
  <si>
    <t>Челябинск</t>
  </si>
  <si>
    <t>Ханты-Мансийск</t>
  </si>
  <si>
    <t>Салехард</t>
  </si>
  <si>
    <t>Кемерово</t>
  </si>
  <si>
    <t>Новосибирск</t>
  </si>
  <si>
    <t>Омск</t>
  </si>
  <si>
    <t>Томск</t>
  </si>
  <si>
    <t>Барнаул</t>
  </si>
  <si>
    <t>Чита</t>
  </si>
  <si>
    <t>Красноярск</t>
  </si>
  <si>
    <t>Горно-Алтайск</t>
  </si>
  <si>
    <t>Улан-Удэ</t>
  </si>
  <si>
    <t>Кызыл</t>
  </si>
  <si>
    <t>Абакан</t>
  </si>
  <si>
    <t>Благовещенск</t>
  </si>
  <si>
    <t>Магадан</t>
  </si>
  <si>
    <t>Южный Сахалинск</t>
  </si>
  <si>
    <t>Беробиджан</t>
  </si>
  <si>
    <t>Хабаровск</t>
  </si>
  <si>
    <t>Владивосток</t>
  </si>
  <si>
    <t>Петропавловск Камчатский</t>
  </si>
  <si>
    <t>Анадырь</t>
  </si>
  <si>
    <t>Якутск</t>
  </si>
  <si>
    <t>КоммерсантЪ-Деньги</t>
  </si>
  <si>
    <t>понедельник</t>
  </si>
  <si>
    <t>понедельник + праздничные дни</t>
  </si>
  <si>
    <t>еженедельное</t>
  </si>
  <si>
    <t>ежедневное (вторник-суббота)</t>
  </si>
  <si>
    <t>Комсомольская правда ежедн.</t>
  </si>
  <si>
    <t>КоммерсантЪ (Понедельник)</t>
  </si>
  <si>
    <t>КоммерсантЪ</t>
  </si>
  <si>
    <t xml:space="preserve">РЕГИОНАЛЬНЫЙ СПИСОК </t>
  </si>
  <si>
    <t>издание</t>
  </si>
  <si>
    <t>Предприятие</t>
  </si>
  <si>
    <t xml:space="preserve">Город печати </t>
  </si>
  <si>
    <t>Общей тираж за квартал</t>
  </si>
  <si>
    <t>Общее количество выпусков за квартал</t>
  </si>
  <si>
    <t>Дни выхода</t>
  </si>
  <si>
    <t xml:space="preserve"> РОССИЙСКАЯ ФЕДЕРАЦИЯ</t>
  </si>
  <si>
    <t xml:space="preserve"> </t>
  </si>
  <si>
    <t>Г А З Е Т А   "К О М М Е Р С А Н Т"   (С О   В Т О Р Н И К А   П О   С У Б Б О Т У)</t>
  </si>
  <si>
    <t>ЗАО "Коммерсантъ. Издательский Дом"</t>
  </si>
  <si>
    <t>со вторника по субботу</t>
  </si>
  <si>
    <t>ЗАО "Коммерсантъ" в Санкт-Петербурге</t>
  </si>
  <si>
    <t>ЗАО "Коммерсантъ-Волга"
ЗАО "Коммерсантъ" в Ростове-на-Дону"</t>
  </si>
  <si>
    <t>ЗАО "Коммерсантъ" в Ростове-на-Дону"</t>
  </si>
  <si>
    <t xml:space="preserve"> Ростов, Краснодар</t>
  </si>
  <si>
    <t>Республика Чувашия</t>
  </si>
  <si>
    <t>ЗАО "Коммерсантъ" в Екатеринбурге</t>
  </si>
  <si>
    <t>Екатеринбург, Челябинск</t>
  </si>
  <si>
    <t>ЗАО "Коммерсантъ - Сибирь", ООО "Издательство Восточная Сибирь", ООО "Коммерсантъ Красноярск"</t>
  </si>
  <si>
    <t>Новосибирск, Омск, Иркутск, Красноярск,</t>
  </si>
  <si>
    <t>Забайкальский край (Читинская обл.)</t>
  </si>
  <si>
    <t>ООО "Коммерсант Дальний Восток"
ООО "Издательский Дом "Бизнес Кейс"</t>
  </si>
  <si>
    <t>Хабаровск, Владивосток</t>
  </si>
  <si>
    <t>ИТОГО ПО РОССИЙСКОЙ ФЕДЕРАЦИИ</t>
  </si>
  <si>
    <t>СОДРУЖЕСТВО НЕЗАВИСИМЫХ ГОСУДАРСТВ</t>
  </si>
  <si>
    <t>УКРАИНА</t>
  </si>
  <si>
    <t>ЗАО "Коммерсантъ - Украина"</t>
  </si>
  <si>
    <t>Киев</t>
  </si>
  <si>
    <t>со вторника по пятницу</t>
  </si>
  <si>
    <t>ИТОГО ПО СНГ</t>
  </si>
  <si>
    <t>ВЕЛИКОБРИТАНИЯ</t>
  </si>
  <si>
    <t>"Kommersant UK Limited"</t>
  </si>
  <si>
    <t>Лондон</t>
  </si>
  <si>
    <t xml:space="preserve"> среда</t>
  </si>
  <si>
    <t>ИТОГО ПО ДАЛЬНЕМУ ЗАРУБЕЖЬЮ</t>
  </si>
  <si>
    <t xml:space="preserve"> понедельник</t>
  </si>
  <si>
    <t>III квартал 2010г.</t>
  </si>
  <si>
    <t>СНГ</t>
  </si>
  <si>
    <t>газета "Коммерсантъ (понедельник + прослепраздничные дни, если газета печатается только в Москве,Санкт-Петербурге, Лондоне, Киеве)</t>
  </si>
  <si>
    <t>не задекларировано</t>
  </si>
  <si>
    <t>Дальнее зарубежье</t>
  </si>
  <si>
    <t>ИТОГО, в том числе:</t>
  </si>
  <si>
    <t>Комсомольская правда (понедельник)</t>
  </si>
  <si>
    <t>Комсомольская правда еженед.</t>
  </si>
  <si>
    <t>Из рук в руки</t>
  </si>
  <si>
    <t>Из рук в руки - Авто Commercial</t>
  </si>
  <si>
    <t>ежедневное</t>
  </si>
  <si>
    <t>Автогид. Из рук в руки</t>
  </si>
  <si>
    <t>МОСКВА И МОСКОВСКАЯ ОБЛАСТЬ</t>
  </si>
  <si>
    <t>Распространенный тираж</t>
  </si>
  <si>
    <t>Москва и Московская область</t>
  </si>
  <si>
    <t>Общие сводные данные  тиража, отпечатанного и распространенного на территории  РФ, включая региональные тиражи, перечисленные ниже в Реестре,  указаны в разделе "Общенациональные издания" в строке РФ.</t>
  </si>
  <si>
    <t>Возвращенный / нераспространенный тираж</t>
  </si>
  <si>
    <t xml:space="preserve">Отпечатанный тираж </t>
  </si>
  <si>
    <t>Период сертификации</t>
  </si>
  <si>
    <t xml:space="preserve">Статус </t>
  </si>
  <si>
    <t>Контактные данные:</t>
  </si>
  <si>
    <t>www.press-abc.ru</t>
  </si>
  <si>
    <t>дата публикации:</t>
  </si>
  <si>
    <t>Калининградская область</t>
  </si>
  <si>
    <t>сертифицировано с III квартала 2010г.</t>
  </si>
  <si>
    <t>сертифицировано со II квартала 2010г.</t>
  </si>
  <si>
    <t>Владимиовская область</t>
  </si>
  <si>
    <t>ТЕЛЕНЕДЕЛЯ Для Всей Семьи. Москва</t>
  </si>
  <si>
    <t>Антенна-Телесемь</t>
  </si>
  <si>
    <t>Череповец</t>
  </si>
  <si>
    <t>Сочи</t>
  </si>
  <si>
    <t>Тольятти</t>
  </si>
  <si>
    <t>Альметьевск</t>
  </si>
  <si>
    <t>Набережные Челны</t>
  </si>
  <si>
    <t>Магнитогорск</t>
  </si>
  <si>
    <t>Сургут</t>
  </si>
  <si>
    <t>Новокузнецк</t>
  </si>
  <si>
    <t>Бийск</t>
  </si>
  <si>
    <t>Таганрог</t>
  </si>
  <si>
    <t xml:space="preserve">Вязание-ваше хобби                                                   </t>
  </si>
  <si>
    <t>Ва-Банкъ</t>
  </si>
  <si>
    <t>ДОМОЙ.Строительство и Ремонт</t>
  </si>
  <si>
    <t>Калуга</t>
  </si>
  <si>
    <t>Газеты Провинции    (ИД Провинция)</t>
  </si>
  <si>
    <t>Глагол</t>
  </si>
  <si>
    <t>Миасс</t>
  </si>
  <si>
    <t>ежемесячное (10 раз в год)</t>
  </si>
  <si>
    <t xml:space="preserve">Ямало-Ненецкий автономный округ
</t>
  </si>
  <si>
    <t>Камчатский край</t>
  </si>
  <si>
    <t>Волгоград,   Ростов,  Краснодар</t>
  </si>
  <si>
    <t>Самара, Саратов, Казань, 
Нижний Новгород, Пермь, Уфа, Чебоксары</t>
  </si>
  <si>
    <t>Ямало-Ненецкий АО</t>
  </si>
  <si>
    <t>сертифицировано со II квартала 2011г.</t>
  </si>
  <si>
    <t>Десница                                    (ИД Провинция)</t>
  </si>
  <si>
    <t>Хронометр - Владимир (ИД Провинция)</t>
  </si>
  <si>
    <t>Хронометр - Иваново (ИД Провинция)</t>
  </si>
  <si>
    <t>Хронометр - Кострома (ИД Провинция)</t>
  </si>
  <si>
    <t>Орловский Меридиан (ИД Провинция)</t>
  </si>
  <si>
    <t>Мещерская сторона (ИД Провинция)</t>
  </si>
  <si>
    <t>Никольское кольцо (ИД Провинция)</t>
  </si>
  <si>
    <t>Тамбовский Меридиан (ИД Провинция)</t>
  </si>
  <si>
    <t>Караван Рос                      (ИД Провинция)</t>
  </si>
  <si>
    <t>Хронометр - Вологда (ИД Провинция)</t>
  </si>
  <si>
    <t>Волховъ                             (ИД Провинция)</t>
  </si>
  <si>
    <t>Курьеръ Псков – Великие Луки (ИД Провинция)</t>
  </si>
  <si>
    <t>Хронометр - Астрахань (ИД Провинция)</t>
  </si>
  <si>
    <t>Газета Дона                      (ИД Провинция)</t>
  </si>
  <si>
    <t>Краснодарский Курьеръ (ИД Провинция)</t>
  </si>
  <si>
    <t>Проспект                            (ИД Провинция)</t>
  </si>
  <si>
    <t>Яикъ (ИД Провинция)</t>
  </si>
  <si>
    <t>Репортер. Пенза              (ИД Провинция)</t>
  </si>
  <si>
    <t>Пульс Поволжья             (ИД Провинция)</t>
  </si>
  <si>
    <t>Саратовский Арбат         (ИД Провинция)</t>
  </si>
  <si>
    <t>Меридиан Курган - Шадринск (ИД Провинция)</t>
  </si>
  <si>
    <t>Ямская слобода              (ИД Провинция)</t>
  </si>
  <si>
    <t>Синегорье                         (ИД Провинция)</t>
  </si>
  <si>
    <t>Томь (ИД Провинция)</t>
  </si>
  <si>
    <t>беспл. газета</t>
  </si>
  <si>
    <t>беспл. журнал</t>
  </si>
  <si>
    <t>Ремедиум. Журнал о российском рынке лекарств и медицинской технике.</t>
  </si>
  <si>
    <t>Российские аптеки</t>
  </si>
  <si>
    <t>ПОХУДЕЙ!</t>
  </si>
  <si>
    <t>еженедельное (2 раза в неделю)</t>
  </si>
  <si>
    <t>Metro Москва</t>
  </si>
  <si>
    <t>Из рук в руки. Недвижимость и строительство</t>
  </si>
  <si>
    <t>еженедельное (3 раза в неделю)</t>
  </si>
  <si>
    <t>Из рук в руки. Работа и образование</t>
  </si>
  <si>
    <t>Ненецкий АО</t>
  </si>
  <si>
    <t>Республика Коми</t>
  </si>
  <si>
    <t>Республика Ингушетия</t>
  </si>
  <si>
    <t>Пермская область</t>
  </si>
  <si>
    <t>Удмуртская Республика</t>
  </si>
  <si>
    <t>Ханты-Мансийский АО</t>
  </si>
  <si>
    <t>Еврейская АО</t>
  </si>
  <si>
    <t>Камчатская область</t>
  </si>
  <si>
    <t>Чукотский АО</t>
  </si>
  <si>
    <t>Российская газета - Неделя</t>
  </si>
  <si>
    <t>Байконур</t>
  </si>
  <si>
    <t>Общей тираж за квартал (экз.)</t>
  </si>
  <si>
    <t>Средний за квартал разовый отпечатанный тираж одного выпуска</t>
  </si>
  <si>
    <t>РОССИЙСКАЯ ФЕДЕРАЦИЯ</t>
  </si>
  <si>
    <t>ELLE</t>
  </si>
  <si>
    <t>Березовский городской округ</t>
  </si>
  <si>
    <t>Березовский городской округ, Кировский р-н Екатеринбурга</t>
  </si>
  <si>
    <t>Артемовский городской округ</t>
  </si>
  <si>
    <t>Все для женщины</t>
  </si>
  <si>
    <t>Женская магия</t>
  </si>
  <si>
    <t>Родники</t>
  </si>
  <si>
    <t>Gala Биография</t>
  </si>
  <si>
    <t>сертифицировано со II квартала 2012г.</t>
  </si>
  <si>
    <t xml:space="preserve">КоммерсантЪ </t>
  </si>
  <si>
    <t>Шанс</t>
  </si>
  <si>
    <t>Амурский Меридиан (ИД Провинция)</t>
  </si>
  <si>
    <t>Бишкек</t>
  </si>
  <si>
    <t>Cosmopolitan</t>
  </si>
  <si>
    <t>Есть работа!</t>
  </si>
  <si>
    <t>15 регионов РФ</t>
  </si>
  <si>
    <t>Огонек</t>
  </si>
  <si>
    <t>сертифицировано с декабря 2011г.</t>
  </si>
  <si>
    <t>сертифицировано с июня 2012г.</t>
  </si>
  <si>
    <t>Минеральные Воды</t>
  </si>
  <si>
    <t>Metro.Омск</t>
  </si>
  <si>
    <t>Бизнес Новости в Кирове</t>
  </si>
  <si>
    <t>Кировcкая область</t>
  </si>
  <si>
    <t>Источник Новостей</t>
  </si>
  <si>
    <t>Metro.Новосибирск</t>
  </si>
  <si>
    <t>Московский журнал. История государства Российского</t>
  </si>
  <si>
    <t>Название Вкладки</t>
  </si>
  <si>
    <t>Город печати</t>
  </si>
  <si>
    <t>Средний за квартал разовый проданный тираж одного выпуска</t>
  </si>
  <si>
    <t xml:space="preserve">Средний за квартал разовый возвращенный тираж одного выпуска </t>
  </si>
  <si>
    <t>Север Подмосковья</t>
  </si>
  <si>
    <t>Мытищинский район Московской области</t>
  </si>
  <si>
    <t>Дмитровский район Московской области</t>
  </si>
  <si>
    <t>сертифицировано с III квартала 2012г.</t>
  </si>
  <si>
    <t>сертифицировано с августа 2012г.</t>
  </si>
  <si>
    <t>IV квартал 2012г.</t>
  </si>
  <si>
    <t>Домашний Очаг</t>
  </si>
  <si>
    <t>Луховицкие вести</t>
  </si>
  <si>
    <t>Луховицкий район Московской области</t>
  </si>
  <si>
    <t>Psychologies</t>
  </si>
  <si>
    <t>Men's Health</t>
  </si>
  <si>
    <t>сертифицировано с декабря 2012г.</t>
  </si>
  <si>
    <t>Планета женщины</t>
  </si>
  <si>
    <t>К&amp;З. Башкортостан</t>
  </si>
  <si>
    <t>№</t>
  </si>
  <si>
    <t>не задеклраировано</t>
  </si>
  <si>
    <t>РЕЕСТР СЕРТИФИЦИРОВАННЫХ ИЗДАНИЙ 2013г.</t>
  </si>
  <si>
    <t xml:space="preserve"> не задекларировано</t>
  </si>
  <si>
    <t>не задеклартровано</t>
  </si>
  <si>
    <t>Москва, Москвовская область</t>
  </si>
  <si>
    <t>Москва, Московская область</t>
  </si>
  <si>
    <t>ЗАО "Коммерсантъ-Волга",
ООО "Медиа-группа "ОМ"
ЗАО "Коммерсант" в Казани", 
ЗАО "Коммерсантъ" в Нижнем Новгороде",
ЗАО "Коммерсантъ" в Перми",
ООО "Коммерсантъ-Башкортостан",
ООО "Планета Медиа"</t>
  </si>
  <si>
    <t>ООО "Коммерсант - Черноземье" г.Воронеж</t>
  </si>
  <si>
    <t>Истринские вести</t>
  </si>
  <si>
    <t>Истринский район Московской области</t>
  </si>
  <si>
    <t>тел.:+7495 6096523</t>
  </si>
  <si>
    <t>ПО ВОПРОСАМ СЕРТИФИКАЦИИ ТИРАЖЕЙ И ВКЛЮЧЕНИЮ ИЗДАНИЙ В РЕЕСТР ОБРАЩАЙТЕСЬ  ПО ТЕЛ.:+7495 609 6523</t>
  </si>
  <si>
    <t>Бюро тиражного аудита - Эй би си, г.Москва 127994, Бумажный проезд д.14, корп.2, офис 512, тел.:+7495 609 6523</t>
  </si>
  <si>
    <t>сертифицировано с января 2013г.</t>
  </si>
  <si>
    <t>I квартал 2013г.</t>
  </si>
  <si>
    <t>сертифицировано с IV квартала 2010г.</t>
  </si>
  <si>
    <t>сертифицировано с марта 2012г.</t>
  </si>
  <si>
    <t>сертифицировано с октября 2012г.</t>
  </si>
  <si>
    <t>Счастливые родители</t>
  </si>
  <si>
    <t>ELLE girl</t>
  </si>
  <si>
    <t>Тайны звезд</t>
  </si>
  <si>
    <t>MAXIM</t>
  </si>
  <si>
    <t>социальный заказ по адресной базе</t>
  </si>
  <si>
    <t>Мин.Воды</t>
  </si>
  <si>
    <t>Читинская область</t>
  </si>
  <si>
    <t>Республика Абхазия</t>
  </si>
  <si>
    <t>сертификация издания прекращена с III квартала 2012г.</t>
  </si>
  <si>
    <t xml:space="preserve">                                                          тел.:+7495 609 623, www.press-abc.ru</t>
  </si>
  <si>
    <t xml:space="preserve">                                                                                   тел.:+7495 609 623, www.press-abc.ru</t>
  </si>
  <si>
    <t>сертифицировано с IV квартала 2010г. по II квартал 2012г.</t>
  </si>
  <si>
    <t>сертифицировано с III квартала 2011г. по II квартал 2012г.</t>
  </si>
  <si>
    <t>сертифицировано с I квартала 2011г. по II квартал 2012г.</t>
  </si>
  <si>
    <t xml:space="preserve">                                                                                                                                СПИСОК РЕГИОНАЛЬНЫХ ВЫПУСКОВ               СРЕДНИЙ  РАЗОВЫЙ ТИРАЖ ОДНОГО ВЫПУСКА ЗА  IV КВАРТАЛ 2012г.</t>
  </si>
  <si>
    <t xml:space="preserve"> - </t>
  </si>
  <si>
    <t xml:space="preserve">                                                                         СПИСОК РЕГИОНАЛЬНЫХ ВЫПУСКОВ                            СРЕДНИЙ  РАЗОВЫЙ ТИРАЖ ОДНОГО ВЫПУСКА ЗА  IV КВАРТАЛ 2012</t>
  </si>
  <si>
    <t>см.данные на отдельном листе Реестрка</t>
  </si>
  <si>
    <t>еженедельное   (2-3 выхода, включая платный и бесплатный)</t>
  </si>
  <si>
    <t>BellFashion</t>
  </si>
  <si>
    <t>II квартал 2013г.</t>
  </si>
  <si>
    <t>сертифицировано с I квартала 2013г.</t>
  </si>
  <si>
    <t>сертифицировано с февраля 2013г.</t>
  </si>
  <si>
    <t>ПИК</t>
  </si>
  <si>
    <t>г.Каменск-Шахтинский, Каменский р-н, г.Донецк</t>
  </si>
  <si>
    <t>6 выпусков в год</t>
  </si>
  <si>
    <t>апрель 2013г. (средний разовый тираж одного выпуска)</t>
  </si>
  <si>
    <t xml:space="preserve">                                                      СПИСОК РЕГИОНАЛЬНЫХ ВЫПУСКОВ     СРЕДНИЙ РАЗОВЫЙ ТИРАЖ ОДНОГО ВЫПУСКА 3А  I КВАРТАЛ 2013                                                                                                                                                                                                       Газета "Коммерсантъ" - ЕЖЕДНЕВНЫЙ  ВЫПУСК (понедельник + прослепраздничные дни, если газета печатается только в Москве,Санкт-Петербурге, Лондоне, Киеве)</t>
  </si>
  <si>
    <t>Разгадай!</t>
  </si>
  <si>
    <t>Добрые советы. Дом в саду</t>
  </si>
  <si>
    <t>Лиза. Кроссворды</t>
  </si>
  <si>
    <t>1 раз в две недели</t>
  </si>
  <si>
    <t>сертифицировано с IV квартала 2012г.</t>
  </si>
  <si>
    <t>сертификация издания прекращена с I квартала 2013г.</t>
  </si>
  <si>
    <t>сертифицировано с I квартала 2012г. по IV квартал 2012г.</t>
  </si>
  <si>
    <t>Медицинский совет в поликлинике (Приложение к журналу Медицинский Совет)</t>
  </si>
  <si>
    <t xml:space="preserve">  СПИСОК РЕГИОНАЛЬНЫХ ВЫПУСКОВ              СРЕДНИЙ РАЗОВЫЙ ТИРАЖ ОДНОГО ВЫПУСКА 3А I КВАРТАЛ  2013г.            Газета "Коммерсантъ" - ЕЖЕДНЕВНЫЙ  ВЫПУСК (СО ВТОРНИКА ПО СУББОТУ)</t>
  </si>
  <si>
    <t xml:space="preserve">                                                         тел.:+7495 6096523, www.press-abc.ru</t>
  </si>
  <si>
    <t xml:space="preserve">                                                             тел.:+7495 6096523, www.press-abc.ru</t>
  </si>
  <si>
    <t>сертифицировано с I квартала 2011г. по IV квартал 2012г.</t>
  </si>
  <si>
    <t>сертифицировано с марта 2012г. по IV квартал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</si>
</sst>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_-* #,##0.0_р_._-;\-* #,##0.0_р_._-;_-* &quot;-&quot;??_р_._-;_-@_-"/>
    <numFmt numFmtId="170" formatCode="0.0"/>
    <numFmt numFmtId="171" formatCode="#,##0_р_.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b/>
      <u val="single"/>
      <sz val="12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sz val="12"/>
      <color indexed="55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i/>
      <sz val="12"/>
      <color indexed="18"/>
      <name val="Arial"/>
      <family val="2"/>
    </font>
    <font>
      <sz val="10"/>
      <color indexed="30"/>
      <name val="Arial"/>
      <family val="2"/>
    </font>
    <font>
      <b/>
      <sz val="12"/>
      <color indexed="9"/>
      <name val="Arial"/>
      <family val="2"/>
    </font>
    <font>
      <i/>
      <sz val="11"/>
      <color indexed="8"/>
      <name val="Arial"/>
      <family val="2"/>
    </font>
    <font>
      <sz val="11"/>
      <name val="Arial Cyr"/>
      <family val="2"/>
    </font>
    <font>
      <b/>
      <u val="single"/>
      <sz val="14"/>
      <color indexed="12"/>
      <name val="Arial"/>
      <family val="2"/>
    </font>
    <font>
      <b/>
      <sz val="11"/>
      <name val="Calibri"/>
      <family val="2"/>
    </font>
    <font>
      <sz val="11"/>
      <color indexed="23"/>
      <name val="Arial"/>
      <family val="2"/>
    </font>
    <font>
      <b/>
      <sz val="10"/>
      <color indexed="8"/>
      <name val="Arial"/>
      <family val="2"/>
    </font>
    <font>
      <i/>
      <sz val="12"/>
      <color indexed="18"/>
      <name val="Arial"/>
      <family val="2"/>
    </font>
    <font>
      <sz val="12"/>
      <color indexed="12"/>
      <name val="Arial"/>
      <family val="2"/>
    </font>
    <font>
      <sz val="10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2"/>
      <color rgb="FF002060"/>
      <name val="Arial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64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13" xfId="53" applyNumberFormat="1" applyFont="1" applyFill="1" applyBorder="1" applyAlignment="1">
      <alignment horizontal="center" vertical="center"/>
      <protection/>
    </xf>
    <xf numFmtId="3" fontId="9" fillId="0" borderId="14" xfId="53" applyNumberFormat="1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 vertical="center" wrapText="1"/>
    </xf>
    <xf numFmtId="0" fontId="9" fillId="0" borderId="0" xfId="53" applyFont="1" applyAlignment="1">
      <alignment horizontal="center" vertical="center"/>
      <protection/>
    </xf>
    <xf numFmtId="3" fontId="9" fillId="0" borderId="0" xfId="53" applyNumberFormat="1" applyFont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3" fontId="9" fillId="0" borderId="16" xfId="53" applyNumberFormat="1" applyFont="1" applyBorder="1" applyAlignment="1">
      <alignment horizontal="center" vertical="center" wrapText="1"/>
      <protection/>
    </xf>
    <xf numFmtId="3" fontId="9" fillId="0" borderId="13" xfId="53" applyNumberFormat="1" applyFont="1" applyBorder="1" applyAlignment="1">
      <alignment horizontal="center" vertical="center"/>
      <protection/>
    </xf>
    <xf numFmtId="3" fontId="9" fillId="0" borderId="16" xfId="53" applyNumberFormat="1" applyFont="1" applyBorder="1" applyAlignment="1">
      <alignment horizontal="center" vertical="center"/>
      <protection/>
    </xf>
    <xf numFmtId="3" fontId="9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/>
      <protection/>
    </xf>
    <xf numFmtId="0" fontId="11" fillId="34" borderId="17" xfId="0" applyFont="1" applyFill="1" applyBorder="1" applyAlignment="1">
      <alignment horizontal="left"/>
    </xf>
    <xf numFmtId="0" fontId="11" fillId="34" borderId="18" xfId="0" applyFont="1" applyFill="1" applyBorder="1" applyAlignment="1">
      <alignment horizontal="right"/>
    </xf>
    <xf numFmtId="0" fontId="11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168" fontId="11" fillId="34" borderId="18" xfId="61" applyNumberFormat="1" applyFont="1" applyFill="1" applyBorder="1" applyAlignment="1">
      <alignment horizontal="center"/>
    </xf>
    <xf numFmtId="168" fontId="2" fillId="34" borderId="18" xfId="61" applyNumberFormat="1" applyFont="1" applyFill="1" applyBorder="1" applyAlignment="1">
      <alignment horizontal="center"/>
    </xf>
    <xf numFmtId="3" fontId="9" fillId="34" borderId="14" xfId="53" applyNumberFormat="1" applyFont="1" applyFill="1" applyBorder="1" applyAlignment="1">
      <alignment horizontal="center" vertical="center"/>
      <protection/>
    </xf>
    <xf numFmtId="3" fontId="14" fillId="0" borderId="19" xfId="53" applyNumberFormat="1" applyFont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35" borderId="13" xfId="53" applyFont="1" applyFill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/>
      <protection/>
    </xf>
    <xf numFmtId="3" fontId="9" fillId="0" borderId="20" xfId="53" applyNumberFormat="1" applyFont="1" applyBorder="1" applyAlignment="1">
      <alignment horizontal="center" vertical="center"/>
      <protection/>
    </xf>
    <xf numFmtId="3" fontId="10" fillId="0" borderId="13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3" fontId="9" fillId="0" borderId="19" xfId="53" applyNumberFormat="1" applyFont="1" applyBorder="1" applyAlignment="1">
      <alignment horizontal="center" vertical="center"/>
      <protection/>
    </xf>
    <xf numFmtId="0" fontId="10" fillId="33" borderId="13" xfId="53" applyFont="1" applyFill="1" applyBorder="1" applyAlignment="1">
      <alignment horizontal="left" vertical="center"/>
      <protection/>
    </xf>
    <xf numFmtId="0" fontId="10" fillId="33" borderId="13" xfId="53" applyFont="1" applyFill="1" applyBorder="1" applyAlignment="1">
      <alignment horizontal="center" vertical="center"/>
      <protection/>
    </xf>
    <xf numFmtId="3" fontId="14" fillId="0" borderId="21" xfId="53" applyNumberFormat="1" applyFont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 wrapText="1"/>
      <protection/>
    </xf>
    <xf numFmtId="3" fontId="9" fillId="0" borderId="14" xfId="53" applyNumberFormat="1" applyFont="1" applyBorder="1" applyAlignment="1">
      <alignment horizontal="center" vertical="center"/>
      <protection/>
    </xf>
    <xf numFmtId="3" fontId="10" fillId="0" borderId="14" xfId="53" applyNumberFormat="1" applyFont="1" applyFill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3" fontId="9" fillId="0" borderId="0" xfId="53" applyNumberFormat="1" applyFont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3" fontId="10" fillId="33" borderId="14" xfId="0" applyNumberFormat="1" applyFont="1" applyFill="1" applyBorder="1" applyAlignment="1">
      <alignment horizontal="center"/>
    </xf>
    <xf numFmtId="0" fontId="9" fillId="0" borderId="15" xfId="53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right"/>
    </xf>
    <xf numFmtId="168" fontId="11" fillId="0" borderId="0" xfId="61" applyNumberFormat="1" applyFont="1" applyFill="1" applyBorder="1" applyAlignment="1">
      <alignment horizontal="center"/>
    </xf>
    <xf numFmtId="168" fontId="2" fillId="0" borderId="0" xfId="6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left"/>
    </xf>
    <xf numFmtId="0" fontId="11" fillId="34" borderId="24" xfId="0" applyFont="1" applyFill="1" applyBorder="1" applyAlignment="1">
      <alignment horizontal="right"/>
    </xf>
    <xf numFmtId="0" fontId="11" fillId="34" borderId="24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/>
    </xf>
    <xf numFmtId="0" fontId="9" fillId="0" borderId="0" xfId="53" applyFont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3" fontId="10" fillId="0" borderId="13" xfId="53" applyNumberFormat="1" applyFont="1" applyFill="1" applyBorder="1" applyAlignment="1">
      <alignment horizontal="center" vertical="center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3" fontId="8" fillId="0" borderId="15" xfId="53" applyNumberFormat="1" applyFont="1" applyFill="1" applyBorder="1" applyAlignment="1">
      <alignment horizontal="center" vertical="center" wrapText="1"/>
      <protection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" fontId="1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0" fillId="0" borderId="13" xfId="53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6" fillId="0" borderId="22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3" fontId="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3" fontId="32" fillId="0" borderId="13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3" fontId="13" fillId="0" borderId="17" xfId="42" applyNumberFormat="1" applyFont="1" applyFill="1" applyBorder="1" applyAlignment="1" applyProtection="1">
      <alignment horizontal="center" wrapText="1"/>
      <protection/>
    </xf>
    <xf numFmtId="3" fontId="8" fillId="0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3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vertical="center" wrapText="1"/>
    </xf>
    <xf numFmtId="3" fontId="9" fillId="35" borderId="13" xfId="53" applyNumberFormat="1" applyFont="1" applyFill="1" applyBorder="1" applyAlignment="1" applyProtection="1">
      <alignment horizontal="center" vertical="center"/>
      <protection locked="0"/>
    </xf>
    <xf numFmtId="3" fontId="9" fillId="35" borderId="0" xfId="53" applyNumberFormat="1" applyFont="1" applyFill="1" applyAlignment="1" applyProtection="1">
      <alignment horizontal="center" vertical="center"/>
      <protection locked="0"/>
    </xf>
    <xf numFmtId="0" fontId="9" fillId="35" borderId="0" xfId="53" applyFont="1" applyFill="1" applyAlignment="1" applyProtection="1">
      <alignment horizontal="center" vertical="center"/>
      <protection locked="0"/>
    </xf>
    <xf numFmtId="0" fontId="9" fillId="35" borderId="13" xfId="53" applyFont="1" applyFill="1" applyBorder="1" applyAlignment="1">
      <alignment horizontal="center" vertical="center"/>
      <protection/>
    </xf>
    <xf numFmtId="0" fontId="9" fillId="35" borderId="16" xfId="53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13" fillId="0" borderId="0" xfId="42" applyNumberFormat="1" applyFont="1" applyFill="1" applyBorder="1" applyAlignment="1" applyProtection="1">
      <alignment horizontal="center" wrapText="1"/>
      <protection/>
    </xf>
    <xf numFmtId="3" fontId="9" fillId="0" borderId="14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left"/>
    </xf>
    <xf numFmtId="3" fontId="1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4" fillId="33" borderId="26" xfId="0" applyFont="1" applyFill="1" applyBorder="1" applyAlignment="1">
      <alignment horizontal="left"/>
    </xf>
    <xf numFmtId="0" fontId="34" fillId="33" borderId="11" xfId="0" applyFont="1" applyFill="1" applyBorder="1" applyAlignment="1">
      <alignment horizontal="left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0" fontId="35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16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right"/>
    </xf>
    <xf numFmtId="0" fontId="11" fillId="33" borderId="27" xfId="0" applyFont="1" applyFill="1" applyBorder="1" applyAlignment="1">
      <alignment horizontal="right"/>
    </xf>
    <xf numFmtId="3" fontId="10" fillId="33" borderId="27" xfId="0" applyNumberFormat="1" applyFont="1" applyFill="1" applyBorder="1" applyAlignment="1">
      <alignment horizontal="center"/>
    </xf>
    <xf numFmtId="168" fontId="10" fillId="33" borderId="28" xfId="61" applyNumberFormat="1" applyFont="1" applyFill="1" applyBorder="1" applyAlignment="1">
      <alignment horizontal="center"/>
    </xf>
    <xf numFmtId="3" fontId="10" fillId="33" borderId="28" xfId="61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3" fontId="9" fillId="0" borderId="25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6" xfId="0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3" fontId="9" fillId="33" borderId="29" xfId="53" applyNumberFormat="1" applyFont="1" applyFill="1" applyBorder="1" applyAlignment="1">
      <alignment horizontal="center" vertical="center"/>
      <protection/>
    </xf>
    <xf numFmtId="0" fontId="11" fillId="34" borderId="14" xfId="0" applyFont="1" applyFill="1" applyBorder="1" applyAlignment="1">
      <alignment horizontal="center"/>
    </xf>
    <xf numFmtId="3" fontId="9" fillId="0" borderId="14" xfId="53" applyNumberFormat="1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6" fillId="36" borderId="13" xfId="0" applyFont="1" applyFill="1" applyBorder="1" applyAlignment="1">
      <alignment horizontal="left"/>
    </xf>
    <xf numFmtId="0" fontId="6" fillId="36" borderId="13" xfId="0" applyFont="1" applyFill="1" applyBorder="1" applyAlignment="1">
      <alignment horizontal="left" wrapText="1"/>
    </xf>
    <xf numFmtId="3" fontId="32" fillId="36" borderId="13" xfId="0" applyNumberFormat="1" applyFont="1" applyFill="1" applyBorder="1" applyAlignment="1">
      <alignment horizontal="center" vertical="center" wrapText="1"/>
    </xf>
    <xf numFmtId="3" fontId="6" fillId="36" borderId="15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0" xfId="0" applyFont="1" applyFill="1" applyAlignment="1">
      <alignment/>
    </xf>
    <xf numFmtId="0" fontId="30" fillId="36" borderId="17" xfId="0" applyFont="1" applyFill="1" applyBorder="1" applyAlignment="1">
      <alignment horizontal="left"/>
    </xf>
    <xf numFmtId="0" fontId="30" fillId="36" borderId="13" xfId="0" applyFont="1" applyFill="1" applyBorder="1" applyAlignment="1">
      <alignment horizontal="left" wrapText="1"/>
    </xf>
    <xf numFmtId="3" fontId="30" fillId="36" borderId="15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/>
    </xf>
    <xf numFmtId="0" fontId="19" fillId="36" borderId="0" xfId="0" applyFont="1" applyFill="1" applyAlignment="1">
      <alignment/>
    </xf>
    <xf numFmtId="0" fontId="3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8" fontId="11" fillId="33" borderId="28" xfId="61" applyNumberFormat="1" applyFont="1" applyFill="1" applyBorder="1" applyAlignment="1">
      <alignment horizontal="center"/>
    </xf>
    <xf numFmtId="0" fontId="9" fillId="33" borderId="26" xfId="53" applyFont="1" applyFill="1" applyBorder="1" applyAlignment="1">
      <alignment horizontal="center" vertical="center"/>
      <protection/>
    </xf>
    <xf numFmtId="0" fontId="11" fillId="33" borderId="26" xfId="0" applyFont="1" applyFill="1" applyBorder="1" applyAlignment="1">
      <alignment horizontal="left"/>
    </xf>
    <xf numFmtId="3" fontId="10" fillId="0" borderId="16" xfId="53" applyNumberFormat="1" applyFont="1" applyBorder="1" applyAlignment="1">
      <alignment horizontal="center" vertical="center"/>
      <protection/>
    </xf>
    <xf numFmtId="3" fontId="12" fillId="36" borderId="13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3" fontId="32" fillId="0" borderId="16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/>
    </xf>
    <xf numFmtId="3" fontId="32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36" fillId="0" borderId="0" xfId="42" applyFont="1" applyFill="1" applyBorder="1" applyAlignment="1" applyProtection="1">
      <alignment horizontal="left"/>
      <protection/>
    </xf>
    <xf numFmtId="0" fontId="20" fillId="37" borderId="17" xfId="0" applyFont="1" applyFill="1" applyBorder="1" applyAlignment="1">
      <alignment horizontal="left"/>
    </xf>
    <xf numFmtId="0" fontId="37" fillId="0" borderId="0" xfId="0" applyFont="1" applyFill="1" applyAlignment="1">
      <alignment horizontal="left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9" fillId="0" borderId="22" xfId="0" applyFont="1" applyBorder="1" applyAlignment="1">
      <alignment horizontal="left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0" fontId="6" fillId="38" borderId="13" xfId="0" applyFont="1" applyFill="1" applyBorder="1" applyAlignment="1">
      <alignment horizontal="left"/>
    </xf>
    <xf numFmtId="0" fontId="6" fillId="38" borderId="13" xfId="0" applyFont="1" applyFill="1" applyBorder="1" applyAlignment="1">
      <alignment horizontal="left" wrapText="1"/>
    </xf>
    <xf numFmtId="0" fontId="6" fillId="38" borderId="13" xfId="0" applyFont="1" applyFill="1" applyBorder="1" applyAlignment="1">
      <alignment horizontal="left" vertical="center" wrapText="1"/>
    </xf>
    <xf numFmtId="0" fontId="8" fillId="38" borderId="13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1" fontId="18" fillId="0" borderId="13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3" fontId="9" fillId="0" borderId="16" xfId="0" applyNumberFormat="1" applyFont="1" applyBorder="1" applyAlignment="1">
      <alignment horizontal="right"/>
    </xf>
    <xf numFmtId="1" fontId="18" fillId="0" borderId="16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right"/>
    </xf>
    <xf numFmtId="0" fontId="11" fillId="34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68" fontId="11" fillId="34" borderId="0" xfId="61" applyNumberFormat="1" applyFont="1" applyFill="1" applyBorder="1" applyAlignment="1">
      <alignment horizontal="center"/>
    </xf>
    <xf numFmtId="168" fontId="2" fillId="34" borderId="0" xfId="61" applyNumberFormat="1" applyFont="1" applyFill="1" applyBorder="1" applyAlignment="1">
      <alignment horizontal="center"/>
    </xf>
    <xf numFmtId="168" fontId="11" fillId="34" borderId="21" xfId="61" applyNumberFormat="1" applyFont="1" applyFill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3" fontId="9" fillId="0" borderId="13" xfId="0" applyNumberFormat="1" applyFont="1" applyFill="1" applyBorder="1" applyAlignment="1">
      <alignment horizontal="left"/>
    </xf>
    <xf numFmtId="3" fontId="9" fillId="0" borderId="13" xfId="0" applyNumberFormat="1" applyFont="1" applyBorder="1" applyAlignment="1">
      <alignment horizontal="left"/>
    </xf>
    <xf numFmtId="1" fontId="9" fillId="0" borderId="13" xfId="0" applyNumberFormat="1" applyFont="1" applyBorder="1" applyAlignment="1">
      <alignment horizontal="left"/>
    </xf>
    <xf numFmtId="3" fontId="9" fillId="0" borderId="14" xfId="0" applyNumberFormat="1" applyFont="1" applyFill="1" applyBorder="1" applyAlignment="1">
      <alignment horizontal="left"/>
    </xf>
    <xf numFmtId="0" fontId="9" fillId="0" borderId="25" xfId="0" applyFont="1" applyBorder="1" applyAlignment="1">
      <alignment horizontal="left"/>
    </xf>
    <xf numFmtId="3" fontId="9" fillId="0" borderId="25" xfId="0" applyNumberFormat="1" applyFont="1" applyBorder="1" applyAlignment="1">
      <alignment horizontal="right"/>
    </xf>
    <xf numFmtId="1" fontId="18" fillId="0" borderId="25" xfId="0" applyNumberFormat="1" applyFont="1" applyBorder="1" applyAlignment="1">
      <alignment horizontal="center"/>
    </xf>
    <xf numFmtId="3" fontId="11" fillId="33" borderId="27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11" fillId="34" borderId="17" xfId="0" applyFont="1" applyFill="1" applyBorder="1" applyAlignment="1">
      <alignment/>
    </xf>
    <xf numFmtId="3" fontId="9" fillId="0" borderId="25" xfId="0" applyNumberFormat="1" applyFont="1" applyFill="1" applyBorder="1" applyAlignment="1">
      <alignment horizontal="right"/>
    </xf>
    <xf numFmtId="1" fontId="9" fillId="0" borderId="25" xfId="0" applyNumberFormat="1" applyFont="1" applyBorder="1" applyAlignment="1">
      <alignment horizontal="right"/>
    </xf>
    <xf numFmtId="0" fontId="10" fillId="34" borderId="18" xfId="0" applyFont="1" applyFill="1" applyBorder="1" applyAlignment="1">
      <alignment/>
    </xf>
    <xf numFmtId="0" fontId="10" fillId="39" borderId="18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3" fontId="13" fillId="0" borderId="17" xfId="42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/>
    </xf>
    <xf numFmtId="0" fontId="6" fillId="38" borderId="16" xfId="0" applyFont="1" applyFill="1" applyBorder="1" applyAlignment="1">
      <alignment horizontal="left"/>
    </xf>
    <xf numFmtId="0" fontId="6" fillId="38" borderId="16" xfId="0" applyFont="1" applyFill="1" applyBorder="1" applyAlignment="1">
      <alignment horizontal="left" wrapText="1"/>
    </xf>
    <xf numFmtId="0" fontId="6" fillId="38" borderId="16" xfId="0" applyFont="1" applyFill="1" applyBorder="1" applyAlignment="1">
      <alignment horizontal="left" vertical="center" wrapText="1"/>
    </xf>
    <xf numFmtId="0" fontId="8" fillId="38" borderId="16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left"/>
    </xf>
    <xf numFmtId="0" fontId="6" fillId="38" borderId="22" xfId="0" applyFont="1" applyFill="1" applyBorder="1" applyAlignment="1">
      <alignment horizontal="left" wrapText="1"/>
    </xf>
    <xf numFmtId="0" fontId="6" fillId="38" borderId="22" xfId="0" applyFont="1" applyFill="1" applyBorder="1" applyAlignment="1">
      <alignment horizontal="left" vertical="center" wrapText="1"/>
    </xf>
    <xf numFmtId="0" fontId="8" fillId="38" borderId="22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3" fontId="12" fillId="38" borderId="16" xfId="0" applyNumberFormat="1" applyFont="1" applyFill="1" applyBorder="1" applyAlignment="1">
      <alignment horizontal="center" vertical="center" wrapText="1"/>
    </xf>
    <xf numFmtId="3" fontId="12" fillId="38" borderId="13" xfId="0" applyNumberFormat="1" applyFont="1" applyFill="1" applyBorder="1" applyAlignment="1">
      <alignment horizontal="center" vertical="center" wrapText="1"/>
    </xf>
    <xf numFmtId="0" fontId="11" fillId="40" borderId="27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3" fontId="10" fillId="39" borderId="13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left" vertical="center" wrapText="1"/>
    </xf>
    <xf numFmtId="3" fontId="10" fillId="40" borderId="11" xfId="0" applyNumberFormat="1" applyFont="1" applyFill="1" applyBorder="1" applyAlignment="1">
      <alignment horizontal="center"/>
    </xf>
    <xf numFmtId="0" fontId="9" fillId="40" borderId="28" xfId="0" applyFont="1" applyFill="1" applyBorder="1" applyAlignment="1">
      <alignment/>
    </xf>
    <xf numFmtId="3" fontId="10" fillId="40" borderId="27" xfId="0" applyNumberFormat="1" applyFont="1" applyFill="1" applyBorder="1" applyAlignment="1">
      <alignment horizontal="center"/>
    </xf>
    <xf numFmtId="3" fontId="9" fillId="0" borderId="22" xfId="53" applyNumberFormat="1" applyFont="1" applyFill="1" applyBorder="1" applyAlignment="1">
      <alignment horizontal="center" vertical="center"/>
      <protection/>
    </xf>
    <xf numFmtId="0" fontId="9" fillId="35" borderId="22" xfId="53" applyFont="1" applyFill="1" applyBorder="1" applyAlignment="1" applyProtection="1">
      <alignment horizontal="center" vertical="center" wrapText="1"/>
      <protection locked="0"/>
    </xf>
    <xf numFmtId="3" fontId="9" fillId="0" borderId="19" xfId="53" applyNumberFormat="1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168" fontId="10" fillId="33" borderId="28" xfId="61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/>
    </xf>
    <xf numFmtId="0" fontId="11" fillId="34" borderId="23" xfId="0" applyFont="1" applyFill="1" applyBorder="1" applyAlignment="1">
      <alignment/>
    </xf>
    <xf numFmtId="0" fontId="9" fillId="40" borderId="14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center"/>
    </xf>
    <xf numFmtId="3" fontId="39" fillId="40" borderId="28" xfId="0" applyNumberFormat="1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9" fillId="39" borderId="24" xfId="0" applyFont="1" applyFill="1" applyBorder="1" applyAlignment="1">
      <alignment horizontal="center"/>
    </xf>
    <xf numFmtId="168" fontId="11" fillId="34" borderId="24" xfId="61" applyNumberFormat="1" applyFont="1" applyFill="1" applyBorder="1" applyAlignment="1">
      <alignment horizontal="center"/>
    </xf>
    <xf numFmtId="168" fontId="2" fillId="34" borderId="24" xfId="61" applyNumberFormat="1" applyFont="1" applyFill="1" applyBorder="1" applyAlignment="1">
      <alignment horizontal="center"/>
    </xf>
    <xf numFmtId="0" fontId="11" fillId="34" borderId="20" xfId="0" applyFont="1" applyFill="1" applyBorder="1" applyAlignment="1">
      <alignment horizontal="right"/>
    </xf>
    <xf numFmtId="0" fontId="9" fillId="40" borderId="18" xfId="0" applyFont="1" applyFill="1" applyBorder="1" applyAlignment="1">
      <alignment/>
    </xf>
    <xf numFmtId="0" fontId="1" fillId="40" borderId="18" xfId="0" applyFont="1" applyFill="1" applyBorder="1" applyAlignment="1">
      <alignment/>
    </xf>
    <xf numFmtId="3" fontId="1" fillId="40" borderId="18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9" fillId="35" borderId="22" xfId="53" applyFont="1" applyFill="1" applyBorder="1" applyAlignment="1">
      <alignment horizontal="center" vertical="center" wrapText="1"/>
      <protection/>
    </xf>
    <xf numFmtId="0" fontId="10" fillId="40" borderId="17" xfId="53" applyFont="1" applyFill="1" applyBorder="1" applyAlignment="1">
      <alignment horizontal="left" vertical="center"/>
      <protection/>
    </xf>
    <xf numFmtId="0" fontId="10" fillId="40" borderId="18" xfId="53" applyFont="1" applyFill="1" applyBorder="1" applyAlignment="1">
      <alignment horizontal="center" vertical="center"/>
      <protection/>
    </xf>
    <xf numFmtId="3" fontId="10" fillId="40" borderId="18" xfId="53" applyNumberFormat="1" applyFont="1" applyFill="1" applyBorder="1" applyAlignment="1">
      <alignment horizontal="center" vertical="center"/>
      <protection/>
    </xf>
    <xf numFmtId="3" fontId="14" fillId="40" borderId="18" xfId="53" applyNumberFormat="1" applyFont="1" applyFill="1" applyBorder="1" applyAlignment="1">
      <alignment horizontal="center" vertical="center"/>
      <protection/>
    </xf>
    <xf numFmtId="3" fontId="14" fillId="40" borderId="14" xfId="53" applyNumberFormat="1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horizontal="right"/>
    </xf>
    <xf numFmtId="0" fontId="9" fillId="0" borderId="31" xfId="53" applyFont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/>
      <protection/>
    </xf>
    <xf numFmtId="3" fontId="9" fillId="0" borderId="32" xfId="53" applyNumberFormat="1" applyFont="1" applyBorder="1" applyAlignment="1">
      <alignment horizontal="center" vertical="center"/>
      <protection/>
    </xf>
    <xf numFmtId="3" fontId="9" fillId="0" borderId="32" xfId="53" applyNumberFormat="1" applyFont="1" applyFill="1" applyBorder="1" applyAlignment="1">
      <alignment horizontal="center" vertical="center"/>
      <protection/>
    </xf>
    <xf numFmtId="3" fontId="9" fillId="0" borderId="31" xfId="53" applyNumberFormat="1" applyFont="1" applyFill="1" applyBorder="1" applyAlignment="1">
      <alignment horizontal="center" vertical="center"/>
      <protection/>
    </xf>
    <xf numFmtId="3" fontId="9" fillId="0" borderId="31" xfId="53" applyNumberFormat="1" applyFont="1" applyBorder="1" applyAlignment="1">
      <alignment horizontal="center" vertical="center"/>
      <protection/>
    </xf>
    <xf numFmtId="0" fontId="9" fillId="0" borderId="31" xfId="0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3" fontId="9" fillId="0" borderId="32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168" fontId="10" fillId="33" borderId="11" xfId="61" applyNumberFormat="1" applyFont="1" applyFill="1" applyBorder="1" applyAlignment="1">
      <alignment horizontal="center"/>
    </xf>
    <xf numFmtId="3" fontId="10" fillId="33" borderId="11" xfId="61" applyNumberFormat="1" applyFont="1" applyFill="1" applyBorder="1" applyAlignment="1">
      <alignment horizontal="center"/>
    </xf>
    <xf numFmtId="3" fontId="10" fillId="33" borderId="27" xfId="61" applyNumberFormat="1" applyFont="1" applyFill="1" applyBorder="1" applyAlignment="1">
      <alignment horizontal="center"/>
    </xf>
    <xf numFmtId="0" fontId="9" fillId="33" borderId="33" xfId="53" applyFont="1" applyFill="1" applyBorder="1" applyAlignment="1">
      <alignment horizontal="center" vertical="center"/>
      <protection/>
    </xf>
    <xf numFmtId="0" fontId="10" fillId="40" borderId="17" xfId="0" applyFont="1" applyFill="1" applyBorder="1" applyAlignment="1">
      <alignment/>
    </xf>
    <xf numFmtId="0" fontId="9" fillId="40" borderId="18" xfId="0" applyFont="1" applyFill="1" applyBorder="1" applyAlignment="1">
      <alignment horizontal="left"/>
    </xf>
    <xf numFmtId="3" fontId="9" fillId="40" borderId="18" xfId="0" applyNumberFormat="1" applyFont="1" applyFill="1" applyBorder="1" applyAlignment="1">
      <alignment horizontal="left"/>
    </xf>
    <xf numFmtId="1" fontId="9" fillId="40" borderId="18" xfId="0" applyNumberFormat="1" applyFont="1" applyFill="1" applyBorder="1" applyAlignment="1">
      <alignment horizontal="left"/>
    </xf>
    <xf numFmtId="1" fontId="9" fillId="40" borderId="14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 wrapText="1"/>
    </xf>
    <xf numFmtId="3" fontId="75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/>
    </xf>
    <xf numFmtId="1" fontId="18" fillId="0" borderId="13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3" fontId="76" fillId="0" borderId="13" xfId="0" applyNumberFormat="1" applyFont="1" applyFill="1" applyBorder="1" applyAlignment="1">
      <alignment horizontal="center" vertical="center" wrapText="1"/>
    </xf>
    <xf numFmtId="3" fontId="8" fillId="0" borderId="14" xfId="53" applyNumberFormat="1" applyFont="1" applyFill="1" applyBorder="1" applyAlignment="1">
      <alignment horizontal="center" vertical="center" wrapText="1"/>
      <protection/>
    </xf>
    <xf numFmtId="1" fontId="9" fillId="0" borderId="22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/>
    </xf>
    <xf numFmtId="3" fontId="14" fillId="0" borderId="16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right"/>
    </xf>
    <xf numFmtId="1" fontId="12" fillId="0" borderId="16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1" fontId="9" fillId="36" borderId="13" xfId="0" applyNumberFormat="1" applyFont="1" applyFill="1" applyBorder="1" applyAlignment="1">
      <alignment horizontal="center" vertical="center" wrapText="1"/>
    </xf>
    <xf numFmtId="3" fontId="14" fillId="36" borderId="16" xfId="0" applyNumberFormat="1" applyFont="1" applyFill="1" applyBorder="1" applyAlignment="1">
      <alignment horizontal="center" vertical="center" wrapText="1"/>
    </xf>
    <xf numFmtId="3" fontId="14" fillId="36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3" fontId="40" fillId="0" borderId="10" xfId="0" applyNumberFormat="1" applyFont="1" applyFill="1" applyBorder="1" applyAlignment="1" applyProtection="1">
      <alignment horizontal="center" vertical="center" shrinkToFit="1"/>
      <protection/>
    </xf>
    <xf numFmtId="3" fontId="41" fillId="0" borderId="22" xfId="0" applyNumberFormat="1" applyFont="1" applyFill="1" applyBorder="1" applyAlignment="1" applyProtection="1">
      <alignment horizontal="center" vertical="center" shrinkToFit="1"/>
      <protection/>
    </xf>
    <xf numFmtId="3" fontId="8" fillId="0" borderId="13" xfId="0" applyNumberFormat="1" applyFont="1" applyFill="1" applyBorder="1" applyAlignment="1" applyProtection="1">
      <alignment horizontal="center" vertical="center" shrinkToFit="1"/>
      <protection/>
    </xf>
    <xf numFmtId="3" fontId="8" fillId="0" borderId="17" xfId="0" applyNumberFormat="1" applyFont="1" applyFill="1" applyBorder="1" applyAlignment="1" applyProtection="1">
      <alignment horizontal="center" vertical="center" shrinkToFit="1"/>
      <protection/>
    </xf>
    <xf numFmtId="3" fontId="8" fillId="0" borderId="10" xfId="0" applyNumberFormat="1" applyFont="1" applyFill="1" applyBorder="1" applyAlignment="1" applyProtection="1">
      <alignment horizontal="center" vertical="center" shrinkToFit="1"/>
      <protection/>
    </xf>
    <xf numFmtId="3" fontId="8" fillId="0" borderId="13" xfId="0" applyNumberFormat="1" applyFont="1" applyFill="1" applyBorder="1" applyAlignment="1">
      <alignment horizontal="center" vertical="center" wrapText="1" shrinkToFit="1"/>
    </xf>
    <xf numFmtId="3" fontId="40" fillId="0" borderId="17" xfId="0" applyNumberFormat="1" applyFont="1" applyFill="1" applyBorder="1" applyAlignment="1" applyProtection="1">
      <alignment horizontal="center" vertical="center" shrinkToFit="1"/>
      <protection/>
    </xf>
    <xf numFmtId="3" fontId="41" fillId="0" borderId="13" xfId="0" applyNumberFormat="1" applyFont="1" applyFill="1" applyBorder="1" applyAlignment="1" applyProtection="1">
      <alignment horizontal="center" vertical="center" shrinkToFit="1"/>
      <protection/>
    </xf>
    <xf numFmtId="3" fontId="8" fillId="0" borderId="17" xfId="0" applyNumberFormat="1" applyFont="1" applyFill="1" applyBorder="1" applyAlignment="1">
      <alignment horizontal="center" vertical="center" wrapText="1" shrinkToFit="1"/>
    </xf>
    <xf numFmtId="3" fontId="8" fillId="0" borderId="17" xfId="0" applyNumberFormat="1" applyFont="1" applyFill="1" applyBorder="1" applyAlignment="1">
      <alignment horizontal="center" vertical="center" shrinkToFit="1"/>
    </xf>
    <xf numFmtId="3" fontId="8" fillId="0" borderId="23" xfId="0" applyNumberFormat="1" applyFont="1" applyFill="1" applyBorder="1" applyAlignment="1" applyProtection="1">
      <alignment horizontal="center" vertical="center" shrinkToFit="1"/>
      <protection/>
    </xf>
    <xf numFmtId="3" fontId="8" fillId="0" borderId="16" xfId="0" applyNumberFormat="1" applyFont="1" applyFill="1" applyBorder="1" applyAlignment="1" applyProtection="1">
      <alignment horizontal="center" vertical="center" shrinkToFit="1"/>
      <protection/>
    </xf>
    <xf numFmtId="3" fontId="8" fillId="0" borderId="13" xfId="53" applyNumberFormat="1" applyFont="1" applyFill="1" applyBorder="1" applyAlignment="1">
      <alignment horizontal="center" vertical="center"/>
      <protection/>
    </xf>
    <xf numFmtId="3" fontId="8" fillId="0" borderId="10" xfId="0" applyNumberFormat="1" applyFont="1" applyFill="1" applyBorder="1" applyAlignment="1">
      <alignment horizontal="center" vertical="center" shrinkToFit="1"/>
    </xf>
    <xf numFmtId="3" fontId="8" fillId="0" borderId="22" xfId="0" applyNumberFormat="1" applyFont="1" applyFill="1" applyBorder="1" applyAlignment="1" applyProtection="1">
      <alignment horizontal="center" vertical="center" shrinkToFit="1"/>
      <protection/>
    </xf>
    <xf numFmtId="3" fontId="8" fillId="0" borderId="17" xfId="53" applyNumberFormat="1" applyFont="1" applyFill="1" applyBorder="1" applyAlignment="1">
      <alignment horizontal="center" vertical="center"/>
      <protection/>
    </xf>
    <xf numFmtId="3" fontId="8" fillId="0" borderId="14" xfId="53" applyNumberFormat="1" applyFont="1" applyFill="1" applyBorder="1" applyAlignment="1">
      <alignment horizontal="center" vertical="center"/>
      <protection/>
    </xf>
    <xf numFmtId="3" fontId="8" fillId="36" borderId="13" xfId="53" applyNumberFormat="1" applyFont="1" applyFill="1" applyBorder="1" applyAlignment="1">
      <alignment horizontal="center" vertical="center"/>
      <protection/>
    </xf>
    <xf numFmtId="3" fontId="8" fillId="36" borderId="13" xfId="0" applyNumberFormat="1" applyFont="1" applyFill="1" applyBorder="1" applyAlignment="1" applyProtection="1">
      <alignment horizontal="center" vertical="center" shrinkToFit="1"/>
      <protection/>
    </xf>
    <xf numFmtId="3" fontId="8" fillId="36" borderId="17" xfId="0" applyNumberFormat="1" applyFont="1" applyFill="1" applyBorder="1" applyAlignment="1">
      <alignment horizontal="center" vertical="center" wrapText="1" shrinkToFit="1"/>
    </xf>
    <xf numFmtId="3" fontId="19" fillId="0" borderId="13" xfId="53" applyNumberFormat="1" applyFont="1" applyFill="1" applyBorder="1" applyAlignment="1">
      <alignment horizontal="center" vertical="center"/>
      <protection/>
    </xf>
    <xf numFmtId="3" fontId="8" fillId="39" borderId="13" xfId="53" applyNumberFormat="1" applyFont="1" applyFill="1" applyBorder="1" applyAlignment="1">
      <alignment horizontal="center" vertical="center"/>
      <protection/>
    </xf>
    <xf numFmtId="3" fontId="19" fillId="36" borderId="13" xfId="53" applyNumberFormat="1" applyFont="1" applyFill="1" applyBorder="1" applyAlignment="1">
      <alignment horizontal="center" vertical="center"/>
      <protection/>
    </xf>
    <xf numFmtId="3" fontId="8" fillId="0" borderId="16" xfId="53" applyNumberFormat="1" applyFont="1" applyFill="1" applyBorder="1" applyAlignment="1">
      <alignment horizontal="center" vertical="center"/>
      <protection/>
    </xf>
    <xf numFmtId="3" fontId="8" fillId="0" borderId="0" xfId="5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10" fillId="38" borderId="13" xfId="53" applyFont="1" applyFill="1" applyBorder="1" applyAlignment="1">
      <alignment horizontal="left" vertical="center" wrapText="1"/>
      <protection/>
    </xf>
    <xf numFmtId="3" fontId="32" fillId="38" borderId="13" xfId="0" applyNumberFormat="1" applyFont="1" applyFill="1" applyBorder="1" applyAlignment="1">
      <alignment horizontal="center" vertical="center" wrapText="1"/>
    </xf>
    <xf numFmtId="3" fontId="6" fillId="38" borderId="15" xfId="0" applyNumberFormat="1" applyFont="1" applyFill="1" applyBorder="1" applyAlignment="1">
      <alignment horizontal="center"/>
    </xf>
    <xf numFmtId="0" fontId="8" fillId="38" borderId="0" xfId="0" applyFont="1" applyFill="1" applyBorder="1" applyAlignment="1">
      <alignment/>
    </xf>
    <xf numFmtId="0" fontId="8" fillId="38" borderId="0" xfId="0" applyFont="1" applyFill="1" applyAlignment="1">
      <alignment/>
    </xf>
    <xf numFmtId="0" fontId="6" fillId="38" borderId="13" xfId="0" applyFont="1" applyFill="1" applyBorder="1" applyAlignment="1">
      <alignment horizontal="left" vertical="center"/>
    </xf>
    <xf numFmtId="0" fontId="30" fillId="38" borderId="17" xfId="0" applyFont="1" applyFill="1" applyBorder="1" applyAlignment="1">
      <alignment horizontal="left"/>
    </xf>
    <xf numFmtId="3" fontId="8" fillId="36" borderId="22" xfId="0" applyNumberFormat="1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 shrinkToFit="1"/>
    </xf>
    <xf numFmtId="3" fontId="77" fillId="0" borderId="17" xfId="42" applyNumberFormat="1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3" fontId="22" fillId="38" borderId="17" xfId="53" applyNumberFormat="1" applyFont="1" applyFill="1" applyBorder="1" applyAlignment="1">
      <alignment horizontal="center" vertical="center"/>
      <protection/>
    </xf>
    <xf numFmtId="0" fontId="78" fillId="38" borderId="18" xfId="0" applyFont="1" applyFill="1" applyBorder="1" applyAlignment="1">
      <alignment/>
    </xf>
    <xf numFmtId="0" fontId="0" fillId="38" borderId="14" xfId="0" applyFill="1" applyBorder="1" applyAlignment="1">
      <alignment/>
    </xf>
    <xf numFmtId="0" fontId="20" fillId="37" borderId="18" xfId="0" applyFont="1" applyFill="1" applyBorder="1" applyAlignment="1">
      <alignment horizontal="center"/>
    </xf>
    <xf numFmtId="0" fontId="20" fillId="37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3" fontId="22" fillId="38" borderId="10" xfId="53" applyNumberFormat="1" applyFont="1" applyFill="1" applyBorder="1" applyAlignment="1">
      <alignment horizontal="center" vertical="center"/>
      <protection/>
    </xf>
    <xf numFmtId="0" fontId="78" fillId="38" borderId="30" xfId="0" applyFont="1" applyFill="1" applyBorder="1" applyAlignment="1">
      <alignment/>
    </xf>
    <xf numFmtId="0" fontId="0" fillId="38" borderId="19" xfId="0" applyFill="1" applyBorder="1" applyAlignment="1">
      <alignment/>
    </xf>
    <xf numFmtId="3" fontId="32" fillId="0" borderId="16" xfId="0" applyNumberFormat="1" applyFont="1" applyFill="1" applyBorder="1" applyAlignment="1">
      <alignment horizontal="center" vertical="center" wrapText="1"/>
    </xf>
    <xf numFmtId="3" fontId="32" fillId="0" borderId="25" xfId="0" applyNumberFormat="1" applyFont="1" applyFill="1" applyBorder="1" applyAlignment="1">
      <alignment horizontal="center" vertical="center" wrapText="1"/>
    </xf>
    <xf numFmtId="3" fontId="32" fillId="0" borderId="22" xfId="0" applyNumberFormat="1" applyFont="1" applyFill="1" applyBorder="1" applyAlignment="1">
      <alignment horizontal="center" vertical="center" wrapText="1"/>
    </xf>
    <xf numFmtId="3" fontId="22" fillId="38" borderId="23" xfId="53" applyNumberFormat="1" applyFont="1" applyFill="1" applyBorder="1" applyAlignment="1">
      <alignment horizontal="center" vertical="center"/>
      <protection/>
    </xf>
    <xf numFmtId="0" fontId="78" fillId="38" borderId="24" xfId="0" applyFont="1" applyFill="1" applyBorder="1" applyAlignment="1">
      <alignment/>
    </xf>
    <xf numFmtId="0" fontId="0" fillId="38" borderId="20" xfId="0" applyFill="1" applyBorder="1" applyAlignment="1">
      <alignment/>
    </xf>
    <xf numFmtId="3" fontId="22" fillId="38" borderId="13" xfId="53" applyNumberFormat="1" applyFont="1" applyFill="1" applyBorder="1" applyAlignment="1">
      <alignment horizontal="center" vertical="center"/>
      <protection/>
    </xf>
    <xf numFmtId="0" fontId="78" fillId="38" borderId="13" xfId="0" applyFont="1" applyFill="1" applyBorder="1" applyAlignment="1">
      <alignment/>
    </xf>
    <xf numFmtId="0" fontId="0" fillId="38" borderId="13" xfId="0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left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3" fontId="75" fillId="0" borderId="16" xfId="0" applyNumberFormat="1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20" fillId="37" borderId="17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3" fontId="77" fillId="0" borderId="18" xfId="42" applyNumberFormat="1" applyFont="1" applyFill="1" applyBorder="1" applyAlignment="1" applyProtection="1">
      <alignment horizontal="center" vertical="center"/>
      <protection/>
    </xf>
    <xf numFmtId="3" fontId="77" fillId="0" borderId="14" xfId="42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left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66" fillId="0" borderId="22" xfId="0" applyFont="1" applyFill="1" applyBorder="1" applyAlignment="1">
      <alignment horizontal="left"/>
    </xf>
    <xf numFmtId="0" fontId="66" fillId="0" borderId="25" xfId="0" applyFont="1" applyBorder="1" applyAlignment="1">
      <alignment horizontal="left" wrapText="1"/>
    </xf>
    <xf numFmtId="0" fontId="66" fillId="0" borderId="22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3" fontId="14" fillId="0" borderId="13" xfId="0" applyNumberFormat="1" applyFont="1" applyFill="1" applyBorder="1" applyAlignment="1">
      <alignment horizontal="center" vertical="center" wrapText="1"/>
    </xf>
    <xf numFmtId="3" fontId="22" fillId="0" borderId="0" xfId="53" applyNumberFormat="1" applyFont="1" applyFill="1" applyBorder="1" applyAlignment="1">
      <alignment horizontal="center" vertical="center"/>
      <protection/>
    </xf>
    <xf numFmtId="0" fontId="7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3" fontId="9" fillId="0" borderId="16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3" fontId="9" fillId="39" borderId="16" xfId="0" applyNumberFormat="1" applyFont="1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53" applyFont="1" applyBorder="1" applyAlignment="1">
      <alignment horizontal="center" vertical="center" wrapText="1"/>
      <protection/>
    </xf>
    <xf numFmtId="3" fontId="9" fillId="0" borderId="14" xfId="53" applyNumberFormat="1" applyFont="1" applyBorder="1" applyAlignment="1">
      <alignment horizontal="center" vertical="center"/>
      <protection/>
    </xf>
    <xf numFmtId="3" fontId="9" fillId="0" borderId="16" xfId="53" applyNumberFormat="1" applyFont="1" applyFill="1" applyBorder="1" applyAlignment="1">
      <alignment horizontal="center" vertical="center"/>
      <protection/>
    </xf>
    <xf numFmtId="3" fontId="9" fillId="0" borderId="25" xfId="53" applyNumberFormat="1" applyFont="1" applyFill="1" applyBorder="1" applyAlignment="1">
      <alignment horizontal="center" vertical="center"/>
      <protection/>
    </xf>
    <xf numFmtId="3" fontId="9" fillId="0" borderId="22" xfId="53" applyNumberFormat="1" applyFont="1" applyFill="1" applyBorder="1" applyAlignment="1">
      <alignment horizontal="center" vertical="center"/>
      <protection/>
    </xf>
    <xf numFmtId="3" fontId="9" fillId="0" borderId="13" xfId="53" applyNumberFormat="1" applyFont="1" applyFill="1" applyBorder="1" applyAlignment="1">
      <alignment horizontal="center" vertical="center"/>
      <protection/>
    </xf>
    <xf numFmtId="3" fontId="9" fillId="0" borderId="31" xfId="53" applyNumberFormat="1" applyFont="1" applyFill="1" applyBorder="1" applyAlignment="1">
      <alignment horizontal="center" vertical="center"/>
      <protection/>
    </xf>
    <xf numFmtId="3" fontId="9" fillId="0" borderId="14" xfId="53" applyNumberFormat="1" applyFont="1" applyFill="1" applyBorder="1" applyAlignment="1">
      <alignment horizontal="center" vertical="center"/>
      <protection/>
    </xf>
    <xf numFmtId="3" fontId="9" fillId="0" borderId="20" xfId="53" applyNumberFormat="1" applyFont="1" applyFill="1" applyBorder="1" applyAlignment="1">
      <alignment horizontal="center" vertical="center"/>
      <protection/>
    </xf>
    <xf numFmtId="3" fontId="9" fillId="0" borderId="32" xfId="53" applyNumberFormat="1" applyFont="1" applyFill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31" xfId="53" applyFont="1" applyBorder="1" applyAlignment="1">
      <alignment horizontal="center" vertical="center" wrapText="1"/>
      <protection/>
    </xf>
    <xf numFmtId="3" fontId="9" fillId="0" borderId="20" xfId="53" applyNumberFormat="1" applyFont="1" applyBorder="1" applyAlignment="1">
      <alignment horizontal="center" vertical="center"/>
      <protection/>
    </xf>
    <xf numFmtId="3" fontId="9" fillId="0" borderId="32" xfId="53" applyNumberFormat="1" applyFont="1" applyBorder="1" applyAlignment="1">
      <alignment horizontal="center" vertical="center"/>
      <protection/>
    </xf>
    <xf numFmtId="3" fontId="9" fillId="0" borderId="13" xfId="53" applyNumberFormat="1" applyFont="1" applyBorder="1" applyAlignment="1">
      <alignment horizontal="center" vertical="center"/>
      <protection/>
    </xf>
    <xf numFmtId="3" fontId="9" fillId="0" borderId="16" xfId="53" applyNumberFormat="1" applyFont="1" applyBorder="1" applyAlignment="1">
      <alignment horizontal="center" vertical="center"/>
      <protection/>
    </xf>
    <xf numFmtId="3" fontId="9" fillId="0" borderId="25" xfId="53" applyNumberFormat="1" applyFont="1" applyBorder="1" applyAlignment="1">
      <alignment horizontal="center" vertical="center"/>
      <protection/>
    </xf>
    <xf numFmtId="3" fontId="9" fillId="0" borderId="22" xfId="53" applyNumberFormat="1" applyFont="1" applyBorder="1" applyAlignment="1">
      <alignment horizontal="center" vertical="center"/>
      <protection/>
    </xf>
    <xf numFmtId="3" fontId="9" fillId="0" borderId="20" xfId="53" applyNumberFormat="1" applyFont="1" applyBorder="1" applyAlignment="1">
      <alignment horizontal="center" vertical="center" wrapText="1"/>
      <protection/>
    </xf>
    <xf numFmtId="3" fontId="9" fillId="0" borderId="21" xfId="53" applyNumberFormat="1" applyFont="1" applyBorder="1" applyAlignment="1">
      <alignment horizontal="center" vertical="center" wrapText="1"/>
      <protection/>
    </xf>
    <xf numFmtId="3" fontId="9" fillId="0" borderId="19" xfId="53" applyNumberFormat="1" applyFont="1" applyBorder="1" applyAlignment="1">
      <alignment horizontal="center" vertical="center" wrapText="1"/>
      <protection/>
    </xf>
    <xf numFmtId="3" fontId="9" fillId="0" borderId="34" xfId="53" applyNumberFormat="1" applyFont="1" applyBorder="1" applyAlignment="1">
      <alignment horizontal="center" vertical="center"/>
      <protection/>
    </xf>
    <xf numFmtId="0" fontId="15" fillId="0" borderId="23" xfId="53" applyFont="1" applyBorder="1" applyAlignment="1">
      <alignment horizontal="center" vertical="center" textRotation="90"/>
      <protection/>
    </xf>
    <xf numFmtId="0" fontId="15" fillId="0" borderId="15" xfId="53" applyFont="1" applyBorder="1" applyAlignment="1">
      <alignment horizontal="center" vertical="center" textRotation="90"/>
      <protection/>
    </xf>
    <xf numFmtId="0" fontId="15" fillId="0" borderId="10" xfId="53" applyFont="1" applyBorder="1" applyAlignment="1">
      <alignment horizontal="center" vertical="center" textRotation="90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16" xfId="53" applyFont="1" applyBorder="1" applyAlignment="1">
      <alignment horizontal="center" vertical="center" wrapText="1"/>
      <protection/>
    </xf>
    <xf numFmtId="0" fontId="14" fillId="0" borderId="31" xfId="53" applyFont="1" applyBorder="1" applyAlignment="1">
      <alignment horizontal="center" vertical="center" wrapText="1"/>
      <protection/>
    </xf>
    <xf numFmtId="0" fontId="9" fillId="35" borderId="13" xfId="53" applyFont="1" applyFill="1" applyBorder="1" applyAlignment="1">
      <alignment horizontal="center" vertical="center" wrapText="1"/>
      <protection/>
    </xf>
    <xf numFmtId="0" fontId="9" fillId="35" borderId="13" xfId="53" applyFont="1" applyFill="1" applyBorder="1" applyAlignment="1" applyProtection="1">
      <alignment horizontal="center" vertical="center" wrapText="1"/>
      <protection locked="0"/>
    </xf>
    <xf numFmtId="0" fontId="10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 textRotation="90"/>
      <protection/>
    </xf>
    <xf numFmtId="0" fontId="14" fillId="0" borderId="10" xfId="53" applyFont="1" applyBorder="1" applyAlignment="1">
      <alignment horizontal="center" vertical="center" textRotation="90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19" fillId="0" borderId="25" xfId="53" applyFont="1" applyBorder="1" applyAlignment="1">
      <alignment horizontal="center" vertical="center" wrapText="1"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17" xfId="53" applyNumberFormat="1" applyFont="1" applyFill="1" applyBorder="1" applyAlignment="1">
      <alignment horizontal="center" vertical="center" wrapText="1"/>
      <protection/>
    </xf>
    <xf numFmtId="3" fontId="8" fillId="0" borderId="18" xfId="53" applyNumberFormat="1" applyFont="1" applyFill="1" applyBorder="1" applyAlignment="1">
      <alignment horizontal="center" vertical="center" wrapText="1"/>
      <protection/>
    </xf>
    <xf numFmtId="3" fontId="8" fillId="0" borderId="14" xfId="53" applyNumberFormat="1" applyFont="1" applyFill="1" applyBorder="1" applyAlignment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wrapText="1"/>
      <protection hidden="1"/>
    </xf>
    <xf numFmtId="0" fontId="6" fillId="33" borderId="18" xfId="0" applyFont="1" applyFill="1" applyBorder="1" applyAlignment="1" applyProtection="1">
      <alignment horizontal="center" wrapText="1"/>
      <protection hidden="1"/>
    </xf>
    <xf numFmtId="0" fontId="6" fillId="33" borderId="14" xfId="0" applyFont="1" applyFill="1" applyBorder="1" applyAlignment="1" applyProtection="1">
      <alignment horizontal="center" wrapText="1"/>
      <protection hidden="1"/>
    </xf>
    <xf numFmtId="3" fontId="8" fillId="0" borderId="16" xfId="53" applyNumberFormat="1" applyFont="1" applyFill="1" applyBorder="1" applyAlignment="1">
      <alignment horizontal="center" vertical="center" wrapText="1"/>
      <protection/>
    </xf>
    <xf numFmtId="3" fontId="8" fillId="0" borderId="25" xfId="53" applyNumberFormat="1" applyFont="1" applyFill="1" applyBorder="1" applyAlignment="1">
      <alignment horizontal="center" vertical="center" wrapText="1"/>
      <protection/>
    </xf>
    <xf numFmtId="0" fontId="9" fillId="35" borderId="16" xfId="53" applyFont="1" applyFill="1" applyBorder="1" applyAlignment="1" applyProtection="1">
      <alignment horizontal="center" vertical="center" wrapText="1"/>
      <protection locked="0"/>
    </xf>
    <xf numFmtId="0" fontId="9" fillId="35" borderId="25" xfId="53" applyFont="1" applyFill="1" applyBorder="1" applyAlignment="1" applyProtection="1">
      <alignment horizontal="center" vertical="center" wrapText="1"/>
      <protection locked="0"/>
    </xf>
    <xf numFmtId="0" fontId="9" fillId="35" borderId="22" xfId="53" applyFont="1" applyFill="1" applyBorder="1" applyAlignment="1" applyProtection="1">
      <alignment horizontal="center" vertical="center" wrapText="1"/>
      <protection locked="0"/>
    </xf>
    <xf numFmtId="3" fontId="9" fillId="0" borderId="21" xfId="53" applyNumberFormat="1" applyFont="1" applyFill="1" applyBorder="1" applyAlignment="1">
      <alignment horizontal="center" vertical="center"/>
      <protection/>
    </xf>
    <xf numFmtId="3" fontId="9" fillId="0" borderId="19" xfId="53" applyNumberFormat="1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9" fillId="0" borderId="21" xfId="53" applyNumberFormat="1" applyFont="1" applyBorder="1" applyAlignment="1">
      <alignment horizontal="center" vertical="center"/>
      <protection/>
    </xf>
    <xf numFmtId="3" fontId="9" fillId="0" borderId="19" xfId="53" applyNumberFormat="1" applyFont="1" applyBorder="1" applyAlignment="1">
      <alignment horizontal="center" vertical="center"/>
      <protection/>
    </xf>
    <xf numFmtId="0" fontId="14" fillId="0" borderId="35" xfId="53" applyFont="1" applyBorder="1" applyAlignment="1">
      <alignment horizontal="center" vertical="center" textRotation="90" wrapText="1"/>
      <protection/>
    </xf>
    <xf numFmtId="0" fontId="14" fillId="0" borderId="36" xfId="53" applyFont="1" applyBorder="1" applyAlignment="1">
      <alignment horizontal="center" vertical="center" textRotation="90" wrapText="1"/>
      <protection/>
    </xf>
    <xf numFmtId="0" fontId="14" fillId="0" borderId="37" xfId="53" applyFont="1" applyBorder="1" applyAlignment="1">
      <alignment horizontal="center" vertical="center" textRotation="90" wrapText="1"/>
      <protection/>
    </xf>
    <xf numFmtId="0" fontId="14" fillId="0" borderId="38" xfId="53" applyFont="1" applyBorder="1" applyAlignment="1">
      <alignment horizontal="center" vertical="center" textRotation="90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3" fontId="9" fillId="0" borderId="16" xfId="53" applyNumberFormat="1" applyFont="1" applyFill="1" applyBorder="1" applyAlignment="1">
      <alignment horizontal="center" vertical="center" wrapText="1"/>
      <protection/>
    </xf>
    <xf numFmtId="3" fontId="9" fillId="0" borderId="25" xfId="53" applyNumberFormat="1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textRotation="90"/>
      <protection/>
    </xf>
    <xf numFmtId="0" fontId="14" fillId="0" borderId="39" xfId="53" applyFont="1" applyBorder="1" applyAlignment="1">
      <alignment horizontal="center" vertical="center" textRotation="90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3" fontId="9" fillId="0" borderId="2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 рег. с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257175</xdr:rowOff>
    </xdr:from>
    <xdr:to>
      <xdr:col>1</xdr:col>
      <xdr:colOff>2228850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57175"/>
          <a:ext cx="2228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104775</xdr:rowOff>
    </xdr:from>
    <xdr:to>
      <xdr:col>0</xdr:col>
      <xdr:colOff>1219200</xdr:colOff>
      <xdr:row>2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171450</xdr:rowOff>
    </xdr:from>
    <xdr:to>
      <xdr:col>1</xdr:col>
      <xdr:colOff>1343025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181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38100</xdr:rowOff>
    </xdr:from>
    <xdr:to>
      <xdr:col>1</xdr:col>
      <xdr:colOff>1419225</xdr:colOff>
      <xdr:row>2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47625</xdr:rowOff>
    </xdr:from>
    <xdr:to>
      <xdr:col>0</xdr:col>
      <xdr:colOff>1352550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ss-abc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3"/>
  <sheetViews>
    <sheetView tabSelected="1" zoomScale="61" zoomScaleNormal="61" zoomScalePageLayoutView="0" workbookViewId="0" topLeftCell="A1">
      <pane ySplit="7" topLeftCell="A8" activePane="bottomLeft" state="frozen"/>
      <selection pane="topLeft" activeCell="A1" sqref="A1"/>
      <selection pane="bottomLeft" activeCell="N85" sqref="N85"/>
    </sheetView>
  </sheetViews>
  <sheetFormatPr defaultColWidth="9.140625" defaultRowHeight="15"/>
  <cols>
    <col min="1" max="1" width="5.57421875" style="82" customWidth="1"/>
    <col min="2" max="2" width="34.00390625" style="208" customWidth="1"/>
    <col min="3" max="3" width="30.8515625" style="243" customWidth="1"/>
    <col min="4" max="4" width="18.140625" style="239" customWidth="1"/>
    <col min="5" max="5" width="21.8515625" style="239" customWidth="1"/>
    <col min="6" max="6" width="19.28125" style="85" customWidth="1"/>
    <col min="7" max="7" width="19.8515625" style="85" customWidth="1"/>
    <col min="8" max="9" width="20.140625" style="85" customWidth="1"/>
    <col min="10" max="10" width="12.28125" style="101" hidden="1" customWidth="1"/>
    <col min="11" max="11" width="19.7109375" style="85" customWidth="1"/>
    <col min="12" max="12" width="20.28125" style="101" customWidth="1"/>
    <col min="13" max="13" width="20.7109375" style="101" customWidth="1"/>
    <col min="14" max="14" width="18.8515625" style="414" customWidth="1"/>
    <col min="15" max="15" width="21.00390625" style="104" customWidth="1"/>
    <col min="16" max="16" width="23.140625" style="105" customWidth="1"/>
    <col min="17" max="19" width="9.140625" style="13" customWidth="1"/>
    <col min="20" max="20" width="8.140625" style="13" customWidth="1"/>
    <col min="21" max="27" width="9.140625" style="13" customWidth="1"/>
    <col min="28" max="16384" width="9.140625" style="2" customWidth="1"/>
  </cols>
  <sheetData>
    <row r="1" spans="1:16" ht="24" customHeight="1">
      <c r="A1" s="536" t="s">
        <v>583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77"/>
    </row>
    <row r="2" spans="1:16" ht="24" customHeight="1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77"/>
    </row>
    <row r="3" spans="3:16" ht="42.75" customHeight="1">
      <c r="C3" s="243" t="s">
        <v>592</v>
      </c>
      <c r="D3" s="223"/>
      <c r="E3" s="224"/>
      <c r="G3" s="415" t="s">
        <v>458</v>
      </c>
      <c r="H3" s="416">
        <f ca="1">TODAY()</f>
        <v>41421</v>
      </c>
      <c r="I3" s="417"/>
      <c r="J3" s="417"/>
      <c r="K3" s="417"/>
      <c r="L3" s="2"/>
      <c r="M3" s="2"/>
      <c r="N3" s="5"/>
      <c r="O3" s="443"/>
      <c r="P3" s="77"/>
    </row>
    <row r="4" spans="1:16" ht="19.5" customHeight="1">
      <c r="A4" s="257"/>
      <c r="B4" s="260" t="s">
        <v>457</v>
      </c>
      <c r="C4" s="244"/>
      <c r="D4" s="225"/>
      <c r="E4" s="226"/>
      <c r="F4" s="77"/>
      <c r="G4" s="77"/>
      <c r="H4" s="77"/>
      <c r="I4" s="77"/>
      <c r="J4" s="77"/>
      <c r="K4" s="77"/>
      <c r="L4" s="77"/>
      <c r="M4" s="77"/>
      <c r="N4" s="405"/>
      <c r="O4" s="87"/>
      <c r="P4" s="77"/>
    </row>
    <row r="5" spans="1:16" ht="15.75" customHeight="1">
      <c r="A5" s="86"/>
      <c r="B5" s="207" t="s">
        <v>451</v>
      </c>
      <c r="C5" s="245"/>
      <c r="D5" s="227"/>
      <c r="E5" s="227"/>
      <c r="F5" s="77"/>
      <c r="G5" s="77"/>
      <c r="H5" s="77"/>
      <c r="I5" s="77"/>
      <c r="J5" s="77"/>
      <c r="K5" s="77"/>
      <c r="L5" s="77"/>
      <c r="M5" s="77"/>
      <c r="N5" s="405"/>
      <c r="O5" s="87"/>
      <c r="P5" s="77"/>
    </row>
    <row r="6" spans="1:16" ht="50.25" customHeight="1">
      <c r="A6" s="512" t="s">
        <v>581</v>
      </c>
      <c r="B6" s="519" t="s">
        <v>260</v>
      </c>
      <c r="C6" s="517" t="s">
        <v>261</v>
      </c>
      <c r="D6" s="466" t="s">
        <v>262</v>
      </c>
      <c r="E6" s="466" t="s">
        <v>289</v>
      </c>
      <c r="F6" s="524" t="s">
        <v>263</v>
      </c>
      <c r="G6" s="526" t="s">
        <v>171</v>
      </c>
      <c r="H6" s="527"/>
      <c r="I6" s="527"/>
      <c r="J6" s="528"/>
      <c r="K6" s="524" t="s">
        <v>264</v>
      </c>
      <c r="L6" s="515" t="s">
        <v>452</v>
      </c>
      <c r="M6" s="524" t="s">
        <v>449</v>
      </c>
      <c r="N6" s="524" t="s">
        <v>454</v>
      </c>
      <c r="O6" s="524" t="s">
        <v>455</v>
      </c>
      <c r="P6" s="14"/>
    </row>
    <row r="7" spans="1:16" ht="35.25" customHeight="1">
      <c r="A7" s="513"/>
      <c r="B7" s="520"/>
      <c r="C7" s="518"/>
      <c r="D7" s="468"/>
      <c r="E7" s="468"/>
      <c r="F7" s="525"/>
      <c r="G7" s="3" t="s">
        <v>167</v>
      </c>
      <c r="H7" s="3" t="s">
        <v>168</v>
      </c>
      <c r="I7" s="3" t="s">
        <v>170</v>
      </c>
      <c r="J7" s="4" t="s">
        <v>169</v>
      </c>
      <c r="K7" s="525"/>
      <c r="L7" s="516"/>
      <c r="M7" s="525"/>
      <c r="N7" s="525"/>
      <c r="O7" s="525"/>
      <c r="P7" s="14"/>
    </row>
    <row r="8" spans="1:16" ht="18.75" customHeight="1">
      <c r="A8" s="258"/>
      <c r="B8" s="261"/>
      <c r="C8" s="461" t="s">
        <v>357</v>
      </c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2"/>
      <c r="P8" s="88"/>
    </row>
    <row r="9" spans="1:16" ht="32.25" customHeight="1">
      <c r="A9" s="485">
        <v>1</v>
      </c>
      <c r="B9" s="485" t="s">
        <v>140</v>
      </c>
      <c r="C9" s="336" t="s">
        <v>441</v>
      </c>
      <c r="D9" s="486" t="s">
        <v>270</v>
      </c>
      <c r="E9" s="468" t="s">
        <v>394</v>
      </c>
      <c r="F9" s="418">
        <f>SUM(F10:F12)</f>
        <v>2309183.923076923</v>
      </c>
      <c r="G9" s="418">
        <f>SUM(G10:G12)</f>
        <v>651038.6923076924</v>
      </c>
      <c r="H9" s="418">
        <f>SUM(H10:H12)</f>
        <v>1612885.307692308</v>
      </c>
      <c r="I9" s="418">
        <f>SUM(I10:I12)</f>
        <v>45259.92307692312</v>
      </c>
      <c r="J9" s="89"/>
      <c r="K9" s="419" t="s">
        <v>272</v>
      </c>
      <c r="L9" s="419" t="s">
        <v>272</v>
      </c>
      <c r="M9" s="419" t="s">
        <v>272</v>
      </c>
      <c r="N9" s="508" t="s">
        <v>572</v>
      </c>
      <c r="O9" s="472" t="s">
        <v>460</v>
      </c>
      <c r="P9" s="77"/>
    </row>
    <row r="10" spans="1:16" ht="33" customHeight="1">
      <c r="A10" s="511"/>
      <c r="B10" s="511"/>
      <c r="C10" s="246" t="s">
        <v>283</v>
      </c>
      <c r="D10" s="487"/>
      <c r="E10" s="505"/>
      <c r="F10" s="420">
        <v>1787529.9999999998</v>
      </c>
      <c r="G10" s="420">
        <v>497815.76923076925</v>
      </c>
      <c r="H10" s="420">
        <v>1249996.6153846157</v>
      </c>
      <c r="I10" s="420">
        <v>39717.61538461543</v>
      </c>
      <c r="J10" s="420">
        <v>1787529.9999999998</v>
      </c>
      <c r="K10" s="420">
        <v>1565688.6923076923</v>
      </c>
      <c r="L10" s="420">
        <v>182123.69230769234</v>
      </c>
      <c r="M10" s="420">
        <v>1605406.3076923075</v>
      </c>
      <c r="N10" s="509"/>
      <c r="O10" s="500" t="s">
        <v>271</v>
      </c>
      <c r="P10" s="77"/>
    </row>
    <row r="11" spans="1:16" ht="33" customHeight="1">
      <c r="A11" s="511"/>
      <c r="B11" s="511"/>
      <c r="C11" s="246" t="s">
        <v>437</v>
      </c>
      <c r="D11" s="487"/>
      <c r="E11" s="505"/>
      <c r="F11" s="420">
        <v>452954.6923076923</v>
      </c>
      <c r="G11" s="420">
        <v>149028.07692307694</v>
      </c>
      <c r="H11" s="420">
        <v>301410.3076923077</v>
      </c>
      <c r="I11" s="420">
        <v>2516.3076923076924</v>
      </c>
      <c r="J11" s="420">
        <v>452466.92307692306</v>
      </c>
      <c r="K11" s="421" t="s">
        <v>439</v>
      </c>
      <c r="L11" s="421" t="s">
        <v>439</v>
      </c>
      <c r="M11" s="421" t="s">
        <v>439</v>
      </c>
      <c r="N11" s="509"/>
      <c r="O11" s="500" t="s">
        <v>271</v>
      </c>
      <c r="P11" s="77"/>
    </row>
    <row r="12" spans="1:16" ht="30.75" customHeight="1">
      <c r="A12" s="511"/>
      <c r="B12" s="511"/>
      <c r="C12" s="246" t="s">
        <v>440</v>
      </c>
      <c r="D12" s="488"/>
      <c r="E12" s="505"/>
      <c r="F12" s="420">
        <v>68699.23076923077</v>
      </c>
      <c r="G12" s="420">
        <v>4194.846153846154</v>
      </c>
      <c r="H12" s="420">
        <v>61478.38461538461</v>
      </c>
      <c r="I12" s="420">
        <v>3026</v>
      </c>
      <c r="J12" s="420">
        <v>75186</v>
      </c>
      <c r="K12" s="421" t="s">
        <v>439</v>
      </c>
      <c r="L12" s="421" t="s">
        <v>439</v>
      </c>
      <c r="M12" s="421" t="s">
        <v>439</v>
      </c>
      <c r="N12" s="510"/>
      <c r="O12" s="501" t="s">
        <v>271</v>
      </c>
      <c r="P12" s="77"/>
    </row>
    <row r="13" spans="1:16" ht="67.5" customHeight="1">
      <c r="A13" s="79">
        <f>A9+1</f>
        <v>2</v>
      </c>
      <c r="B13" s="114" t="s">
        <v>476</v>
      </c>
      <c r="C13" s="246" t="s">
        <v>283</v>
      </c>
      <c r="D13" s="222" t="s">
        <v>513</v>
      </c>
      <c r="E13" s="222" t="s">
        <v>394</v>
      </c>
      <c r="F13" s="422">
        <v>3685049.9999999995</v>
      </c>
      <c r="G13" s="422">
        <v>0</v>
      </c>
      <c r="H13" s="422">
        <v>0</v>
      </c>
      <c r="I13" s="422">
        <v>3685049.9999999995</v>
      </c>
      <c r="J13" s="420">
        <v>3685049.9999999995</v>
      </c>
      <c r="K13" s="423">
        <v>0</v>
      </c>
      <c r="L13" s="423">
        <v>0</v>
      </c>
      <c r="M13" s="423">
        <v>3685049.9999999995</v>
      </c>
      <c r="N13" s="407" t="s">
        <v>596</v>
      </c>
      <c r="O13" s="90" t="s">
        <v>597</v>
      </c>
      <c r="P13" s="77"/>
    </row>
    <row r="14" spans="1:16" ht="43.5" customHeight="1">
      <c r="A14" s="272">
        <f>A13+1</f>
        <v>3</v>
      </c>
      <c r="B14" s="308" t="s">
        <v>479</v>
      </c>
      <c r="C14" s="274" t="s">
        <v>283</v>
      </c>
      <c r="D14" s="275" t="s">
        <v>270</v>
      </c>
      <c r="E14" s="276" t="s">
        <v>394</v>
      </c>
      <c r="F14" s="475" t="s">
        <v>633</v>
      </c>
      <c r="G14" s="476"/>
      <c r="H14" s="476"/>
      <c r="I14" s="476"/>
      <c r="J14" s="476"/>
      <c r="K14" s="476"/>
      <c r="L14" s="476"/>
      <c r="M14" s="476"/>
      <c r="N14" s="477"/>
      <c r="O14" s="445" t="s">
        <v>639</v>
      </c>
      <c r="P14" s="77"/>
    </row>
    <row r="15" spans="1:16" ht="33" customHeight="1">
      <c r="A15" s="481">
        <f>A14+1</f>
        <v>4</v>
      </c>
      <c r="B15" s="463" t="s">
        <v>346</v>
      </c>
      <c r="C15" s="247" t="s">
        <v>441</v>
      </c>
      <c r="D15" s="486" t="s">
        <v>270</v>
      </c>
      <c r="E15" s="466" t="s">
        <v>394</v>
      </c>
      <c r="F15" s="424">
        <f>SUM(F16:F17)</f>
        <v>1518117</v>
      </c>
      <c r="G15" s="424">
        <f>SUM(G16:G17)</f>
        <v>208486.0769230769</v>
      </c>
      <c r="H15" s="424">
        <f>SUM(H16:H17)</f>
        <v>1302781.3846153845</v>
      </c>
      <c r="I15" s="424">
        <f>SUM(I16:I17)</f>
        <v>6849.538461538461</v>
      </c>
      <c r="J15" s="424">
        <f>SUM(J16:J17)</f>
        <v>1518116.9999999998</v>
      </c>
      <c r="K15" s="425" t="s">
        <v>272</v>
      </c>
      <c r="L15" s="425" t="s">
        <v>272</v>
      </c>
      <c r="M15" s="425" t="s">
        <v>272</v>
      </c>
      <c r="N15" s="508" t="s">
        <v>572</v>
      </c>
      <c r="O15" s="472" t="s">
        <v>554</v>
      </c>
      <c r="P15" s="78"/>
    </row>
    <row r="16" spans="1:16" ht="33.75" customHeight="1">
      <c r="A16" s="484"/>
      <c r="B16" s="464"/>
      <c r="C16" s="246" t="s">
        <v>283</v>
      </c>
      <c r="D16" s="487"/>
      <c r="E16" s="467"/>
      <c r="F16" s="421">
        <v>1404120.3076923077</v>
      </c>
      <c r="G16" s="421">
        <v>193344.46153846153</v>
      </c>
      <c r="H16" s="421">
        <v>1205111.3846153845</v>
      </c>
      <c r="I16" s="421">
        <v>5664.461538461538</v>
      </c>
      <c r="J16" s="420">
        <v>1404120.3076923075</v>
      </c>
      <c r="K16" s="421">
        <v>1118780.5384615383</v>
      </c>
      <c r="L16" s="421">
        <v>279675.3076923077</v>
      </c>
      <c r="M16" s="421">
        <v>1124444.9999999998</v>
      </c>
      <c r="N16" s="529"/>
      <c r="O16" s="473"/>
      <c r="P16" s="78"/>
    </row>
    <row r="17" spans="1:16" ht="33" customHeight="1">
      <c r="A17" s="485"/>
      <c r="B17" s="465"/>
      <c r="C17" s="246" t="s">
        <v>437</v>
      </c>
      <c r="D17" s="488"/>
      <c r="E17" s="468"/>
      <c r="F17" s="421">
        <v>113996.69230769231</v>
      </c>
      <c r="G17" s="421">
        <v>15141.615384615385</v>
      </c>
      <c r="H17" s="421">
        <v>97670</v>
      </c>
      <c r="I17" s="421">
        <v>1185.076923076923</v>
      </c>
      <c r="J17" s="420">
        <v>113996.69230769231</v>
      </c>
      <c r="K17" s="421" t="s">
        <v>582</v>
      </c>
      <c r="L17" s="421" t="s">
        <v>439</v>
      </c>
      <c r="M17" s="421" t="s">
        <v>439</v>
      </c>
      <c r="N17" s="530"/>
      <c r="O17" s="474"/>
      <c r="P17" s="78"/>
    </row>
    <row r="18" spans="1:16" ht="33" customHeight="1">
      <c r="A18" s="511">
        <f>A15+1</f>
        <v>5</v>
      </c>
      <c r="B18" s="463" t="s">
        <v>397</v>
      </c>
      <c r="C18" s="247" t="s">
        <v>441</v>
      </c>
      <c r="D18" s="486" t="s">
        <v>270</v>
      </c>
      <c r="E18" s="505" t="s">
        <v>392</v>
      </c>
      <c r="F18" s="418">
        <v>88814</v>
      </c>
      <c r="G18" s="418">
        <v>27978</v>
      </c>
      <c r="H18" s="418">
        <v>57677</v>
      </c>
      <c r="I18" s="418">
        <v>3159</v>
      </c>
      <c r="J18" s="420">
        <v>88814</v>
      </c>
      <c r="K18" s="425" t="s">
        <v>272</v>
      </c>
      <c r="L18" s="425" t="s">
        <v>272</v>
      </c>
      <c r="M18" s="425" t="s">
        <v>272</v>
      </c>
      <c r="N18" s="508" t="s">
        <v>596</v>
      </c>
      <c r="O18" s="472" t="s">
        <v>461</v>
      </c>
      <c r="P18" s="77"/>
    </row>
    <row r="19" spans="1:16" ht="36.75" customHeight="1">
      <c r="A19" s="511"/>
      <c r="B19" s="464"/>
      <c r="C19" s="246" t="s">
        <v>283</v>
      </c>
      <c r="D19" s="487"/>
      <c r="E19" s="505"/>
      <c r="F19" s="422">
        <v>79636</v>
      </c>
      <c r="G19" s="422">
        <v>26307</v>
      </c>
      <c r="H19" s="422">
        <v>52238</v>
      </c>
      <c r="I19" s="422">
        <v>1091</v>
      </c>
      <c r="J19" s="420">
        <v>78874</v>
      </c>
      <c r="K19" s="421" t="s">
        <v>439</v>
      </c>
      <c r="L19" s="421" t="s">
        <v>439</v>
      </c>
      <c r="M19" s="421" t="s">
        <v>439</v>
      </c>
      <c r="N19" s="509"/>
      <c r="O19" s="500" t="s">
        <v>271</v>
      </c>
      <c r="P19" s="77"/>
    </row>
    <row r="20" spans="1:16" ht="34.5" customHeight="1">
      <c r="A20" s="511"/>
      <c r="B20" s="464"/>
      <c r="C20" s="246" t="s">
        <v>437</v>
      </c>
      <c r="D20" s="487"/>
      <c r="E20" s="505"/>
      <c r="F20" s="422">
        <v>7388</v>
      </c>
      <c r="G20" s="422">
        <v>1051</v>
      </c>
      <c r="H20" s="422">
        <v>4949</v>
      </c>
      <c r="I20" s="422">
        <v>1388</v>
      </c>
      <c r="J20" s="420">
        <v>9520</v>
      </c>
      <c r="K20" s="421" t="s">
        <v>439</v>
      </c>
      <c r="L20" s="421" t="s">
        <v>439</v>
      </c>
      <c r="M20" s="421" t="s">
        <v>439</v>
      </c>
      <c r="N20" s="509"/>
      <c r="O20" s="500" t="s">
        <v>271</v>
      </c>
      <c r="P20" s="77"/>
    </row>
    <row r="21" spans="1:16" ht="36.75" customHeight="1">
      <c r="A21" s="511"/>
      <c r="B21" s="465"/>
      <c r="C21" s="246" t="s">
        <v>440</v>
      </c>
      <c r="D21" s="488"/>
      <c r="E21" s="505"/>
      <c r="F21" s="422">
        <v>1790</v>
      </c>
      <c r="G21" s="422">
        <v>620</v>
      </c>
      <c r="H21" s="422">
        <v>490</v>
      </c>
      <c r="I21" s="422">
        <v>680</v>
      </c>
      <c r="J21" s="420">
        <v>1890</v>
      </c>
      <c r="K21" s="421" t="s">
        <v>439</v>
      </c>
      <c r="L21" s="421" t="s">
        <v>439</v>
      </c>
      <c r="M21" s="421" t="s">
        <v>439</v>
      </c>
      <c r="N21" s="510"/>
      <c r="O21" s="501" t="s">
        <v>271</v>
      </c>
      <c r="P21" s="78"/>
    </row>
    <row r="22" spans="1:16" ht="33" customHeight="1">
      <c r="A22" s="511">
        <f>A18+1</f>
        <v>6</v>
      </c>
      <c r="B22" s="511" t="s">
        <v>398</v>
      </c>
      <c r="C22" s="247" t="s">
        <v>441</v>
      </c>
      <c r="D22" s="486" t="s">
        <v>270</v>
      </c>
      <c r="E22" s="505" t="s">
        <v>395</v>
      </c>
      <c r="F22" s="418">
        <f>SUM(F23:F25)</f>
        <v>102984</v>
      </c>
      <c r="G22" s="418">
        <f>SUM(G23:G25)</f>
        <v>36710</v>
      </c>
      <c r="H22" s="418">
        <f>SUM(H23:H25)</f>
        <v>62619</v>
      </c>
      <c r="I22" s="418">
        <f>SUM(I23:I25)</f>
        <v>3655</v>
      </c>
      <c r="J22" s="420"/>
      <c r="K22" s="425" t="s">
        <v>272</v>
      </c>
      <c r="L22" s="425" t="s">
        <v>272</v>
      </c>
      <c r="M22" s="425" t="s">
        <v>272</v>
      </c>
      <c r="N22" s="508" t="s">
        <v>596</v>
      </c>
      <c r="O22" s="472" t="s">
        <v>461</v>
      </c>
      <c r="P22" s="78"/>
    </row>
    <row r="23" spans="1:16" ht="33" customHeight="1">
      <c r="A23" s="511"/>
      <c r="B23" s="511"/>
      <c r="C23" s="246" t="s">
        <v>283</v>
      </c>
      <c r="D23" s="487"/>
      <c r="E23" s="505"/>
      <c r="F23" s="422">
        <v>93953</v>
      </c>
      <c r="G23" s="422">
        <v>35036</v>
      </c>
      <c r="H23" s="422">
        <v>57118</v>
      </c>
      <c r="I23" s="422">
        <v>1799</v>
      </c>
      <c r="J23" s="420">
        <v>93077</v>
      </c>
      <c r="K23" s="421" t="s">
        <v>439</v>
      </c>
      <c r="L23" s="421" t="s">
        <v>439</v>
      </c>
      <c r="M23" s="421" t="s">
        <v>439</v>
      </c>
      <c r="N23" s="509"/>
      <c r="O23" s="500" t="s">
        <v>271</v>
      </c>
      <c r="P23" s="78"/>
    </row>
    <row r="24" spans="1:16" ht="33" customHeight="1">
      <c r="A24" s="511"/>
      <c r="B24" s="511"/>
      <c r="C24" s="246" t="s">
        <v>437</v>
      </c>
      <c r="D24" s="487"/>
      <c r="E24" s="505"/>
      <c r="F24" s="422">
        <v>7241</v>
      </c>
      <c r="G24" s="422">
        <v>1054</v>
      </c>
      <c r="H24" s="422">
        <v>5011</v>
      </c>
      <c r="I24" s="422">
        <v>1176</v>
      </c>
      <c r="J24" s="420">
        <v>9784</v>
      </c>
      <c r="K24" s="421" t="s">
        <v>439</v>
      </c>
      <c r="L24" s="421" t="s">
        <v>439</v>
      </c>
      <c r="M24" s="421" t="s">
        <v>439</v>
      </c>
      <c r="N24" s="509"/>
      <c r="O24" s="500" t="s">
        <v>271</v>
      </c>
      <c r="P24" s="78"/>
    </row>
    <row r="25" spans="1:16" ht="32.25" customHeight="1">
      <c r="A25" s="511"/>
      <c r="B25" s="511"/>
      <c r="C25" s="246" t="s">
        <v>440</v>
      </c>
      <c r="D25" s="488"/>
      <c r="E25" s="505"/>
      <c r="F25" s="421">
        <v>1790</v>
      </c>
      <c r="G25" s="421">
        <v>620</v>
      </c>
      <c r="H25" s="421">
        <v>490</v>
      </c>
      <c r="I25" s="421">
        <v>680</v>
      </c>
      <c r="J25" s="420">
        <v>1820</v>
      </c>
      <c r="K25" s="421" t="s">
        <v>439</v>
      </c>
      <c r="L25" s="421" t="s">
        <v>439</v>
      </c>
      <c r="M25" s="421" t="s">
        <v>439</v>
      </c>
      <c r="N25" s="510"/>
      <c r="O25" s="501" t="s">
        <v>271</v>
      </c>
      <c r="P25" s="78"/>
    </row>
    <row r="26" spans="1:16" ht="34.5" customHeight="1">
      <c r="A26" s="481">
        <f>A22+1</f>
        <v>7</v>
      </c>
      <c r="B26" s="463" t="s">
        <v>442</v>
      </c>
      <c r="C26" s="247" t="s">
        <v>441</v>
      </c>
      <c r="D26" s="486" t="s">
        <v>270</v>
      </c>
      <c r="E26" s="466" t="s">
        <v>392</v>
      </c>
      <c r="F26" s="424">
        <f>SUM(F27:F28)</f>
        <v>449932.6194638695</v>
      </c>
      <c r="G26" s="424">
        <f aca="true" t="shared" si="0" ref="G26:M26">SUM(G27:G28)</f>
        <v>60176.781468531466</v>
      </c>
      <c r="H26" s="424">
        <f t="shared" si="0"/>
        <v>297710.3391608392</v>
      </c>
      <c r="I26" s="424">
        <f t="shared" si="0"/>
        <v>92045.49883449884</v>
      </c>
      <c r="J26" s="420"/>
      <c r="K26" s="424">
        <f t="shared" si="0"/>
        <v>298001.1325757577</v>
      </c>
      <c r="L26" s="424">
        <f t="shared" si="0"/>
        <v>59885.98805361305</v>
      </c>
      <c r="M26" s="424">
        <f t="shared" si="0"/>
        <v>390046.6314102565</v>
      </c>
      <c r="N26" s="508" t="s">
        <v>572</v>
      </c>
      <c r="O26" s="472" t="s">
        <v>460</v>
      </c>
      <c r="P26" s="78"/>
    </row>
    <row r="27" spans="1:16" ht="32.25" customHeight="1">
      <c r="A27" s="484"/>
      <c r="B27" s="464"/>
      <c r="C27" s="246" t="s">
        <v>283</v>
      </c>
      <c r="D27" s="487"/>
      <c r="E27" s="467"/>
      <c r="F27" s="421">
        <v>413125.98484848486</v>
      </c>
      <c r="G27" s="421">
        <v>52917.53787878788</v>
      </c>
      <c r="H27" s="421">
        <v>268501.8712121213</v>
      </c>
      <c r="I27" s="421">
        <v>91706.57575757576</v>
      </c>
      <c r="J27" s="420">
        <v>413125.9848484849</v>
      </c>
      <c r="K27" s="421">
        <v>268400.715909091</v>
      </c>
      <c r="L27" s="426">
        <v>53018.693181818184</v>
      </c>
      <c r="M27" s="426">
        <v>360107.29166666674</v>
      </c>
      <c r="N27" s="509" t="s">
        <v>436</v>
      </c>
      <c r="O27" s="500" t="s">
        <v>271</v>
      </c>
      <c r="P27" s="78"/>
    </row>
    <row r="28" spans="1:16" ht="34.5" customHeight="1">
      <c r="A28" s="485"/>
      <c r="B28" s="465"/>
      <c r="C28" s="246" t="s">
        <v>437</v>
      </c>
      <c r="D28" s="488"/>
      <c r="E28" s="468"/>
      <c r="F28" s="421">
        <v>36806.63461538462</v>
      </c>
      <c r="G28" s="421">
        <v>7259.24358974359</v>
      </c>
      <c r="H28" s="421">
        <v>29208.46794871795</v>
      </c>
      <c r="I28" s="421">
        <v>338.9230769230769</v>
      </c>
      <c r="J28" s="420">
        <v>36806.63461538462</v>
      </c>
      <c r="K28" s="421">
        <v>29600.416666666668</v>
      </c>
      <c r="L28" s="421">
        <v>6867.294871794871</v>
      </c>
      <c r="M28" s="421">
        <v>29939.339743589746</v>
      </c>
      <c r="N28" s="509" t="s">
        <v>436</v>
      </c>
      <c r="O28" s="500" t="s">
        <v>271</v>
      </c>
      <c r="P28" s="78"/>
    </row>
    <row r="29" spans="1:16" ht="33" customHeight="1">
      <c r="A29" s="481">
        <f>A26+1</f>
        <v>8</v>
      </c>
      <c r="B29" s="463" t="s">
        <v>396</v>
      </c>
      <c r="C29" s="247" t="s">
        <v>441</v>
      </c>
      <c r="D29" s="486" t="s">
        <v>270</v>
      </c>
      <c r="E29" s="466" t="s">
        <v>395</v>
      </c>
      <c r="F29" s="424">
        <f>SUM(F30:F32)</f>
        <v>547394.2180646338</v>
      </c>
      <c r="G29" s="424">
        <f>SUM(G30:G32)</f>
        <v>129695.6051902812</v>
      </c>
      <c r="H29" s="424">
        <f>SUM(H30:H32)</f>
        <v>407421.9505383797</v>
      </c>
      <c r="I29" s="424">
        <f>SUM(I30:I32)</f>
        <v>10276.662335972851</v>
      </c>
      <c r="J29" s="420"/>
      <c r="K29" s="425" t="s">
        <v>272</v>
      </c>
      <c r="L29" s="425" t="s">
        <v>272</v>
      </c>
      <c r="M29" s="425" t="s">
        <v>272</v>
      </c>
      <c r="N29" s="508" t="s">
        <v>572</v>
      </c>
      <c r="O29" s="472" t="s">
        <v>460</v>
      </c>
      <c r="P29" s="78"/>
    </row>
    <row r="30" spans="1:16" ht="33" customHeight="1">
      <c r="A30" s="484"/>
      <c r="B30" s="464"/>
      <c r="C30" s="246" t="s">
        <v>283</v>
      </c>
      <c r="D30" s="487"/>
      <c r="E30" s="467"/>
      <c r="F30" s="421">
        <v>435532.3661238575</v>
      </c>
      <c r="G30" s="421">
        <v>110357.37990016516</v>
      </c>
      <c r="H30" s="421">
        <v>315404.36310340575</v>
      </c>
      <c r="I30" s="421">
        <v>9770.623120286577</v>
      </c>
      <c r="J30" s="420">
        <v>435532.3661238575</v>
      </c>
      <c r="K30" s="421">
        <v>353186.98347002035</v>
      </c>
      <c r="L30" s="421">
        <v>72574.7595335506</v>
      </c>
      <c r="M30" s="421">
        <v>362957.6065903069</v>
      </c>
      <c r="N30" s="509" t="s">
        <v>436</v>
      </c>
      <c r="O30" s="500" t="s">
        <v>271</v>
      </c>
      <c r="P30" s="78"/>
    </row>
    <row r="31" spans="1:16" ht="33" customHeight="1">
      <c r="A31" s="484"/>
      <c r="B31" s="464"/>
      <c r="C31" s="246" t="s">
        <v>437</v>
      </c>
      <c r="D31" s="487"/>
      <c r="E31" s="467"/>
      <c r="F31" s="421">
        <v>108543.85194077631</v>
      </c>
      <c r="G31" s="421">
        <v>19338.225290116046</v>
      </c>
      <c r="H31" s="421">
        <v>88699.587434974</v>
      </c>
      <c r="I31" s="421">
        <v>506.03921568627453</v>
      </c>
      <c r="J31" s="420">
        <v>108543.85194077632</v>
      </c>
      <c r="K31" s="421">
        <v>84165.28731492598</v>
      </c>
      <c r="L31" s="421">
        <v>23872.525410164068</v>
      </c>
      <c r="M31" s="421">
        <v>84671.32653061225</v>
      </c>
      <c r="N31" s="509" t="s">
        <v>436</v>
      </c>
      <c r="O31" s="500" t="s">
        <v>271</v>
      </c>
      <c r="P31" s="78"/>
    </row>
    <row r="32" spans="1:16" ht="34.5" customHeight="1">
      <c r="A32" s="485"/>
      <c r="B32" s="465"/>
      <c r="C32" s="246" t="s">
        <v>440</v>
      </c>
      <c r="D32" s="488"/>
      <c r="E32" s="468"/>
      <c r="F32" s="421">
        <v>3318</v>
      </c>
      <c r="G32" s="421">
        <v>0</v>
      </c>
      <c r="H32" s="421">
        <v>3318</v>
      </c>
      <c r="I32" s="421">
        <v>0</v>
      </c>
      <c r="J32" s="420">
        <v>3318</v>
      </c>
      <c r="K32" s="421" t="s">
        <v>439</v>
      </c>
      <c r="L32" s="421" t="s">
        <v>439</v>
      </c>
      <c r="M32" s="421" t="s">
        <v>439</v>
      </c>
      <c r="N32" s="510" t="s">
        <v>436</v>
      </c>
      <c r="O32" s="501" t="s">
        <v>271</v>
      </c>
      <c r="P32" s="78"/>
    </row>
    <row r="33" spans="1:16" ht="34.5" customHeight="1">
      <c r="A33" s="481">
        <f>A29+1</f>
        <v>9</v>
      </c>
      <c r="B33" s="463" t="s">
        <v>443</v>
      </c>
      <c r="C33" s="247" t="s">
        <v>441</v>
      </c>
      <c r="D33" s="486" t="s">
        <v>270</v>
      </c>
      <c r="E33" s="466" t="s">
        <v>394</v>
      </c>
      <c r="F33" s="424">
        <f>SUM(F34:F36)</f>
        <v>2299913.6602564096</v>
      </c>
      <c r="G33" s="424">
        <f>SUM(G34:G36)</f>
        <v>411951.2115384616</v>
      </c>
      <c r="H33" s="424">
        <f>SUM(H34:H36)</f>
        <v>1801843.0897435902</v>
      </c>
      <c r="I33" s="424">
        <f>SUM(I34:I36)</f>
        <v>86119.358974359</v>
      </c>
      <c r="J33" s="420"/>
      <c r="K33" s="425" t="s">
        <v>272</v>
      </c>
      <c r="L33" s="425" t="s">
        <v>272</v>
      </c>
      <c r="M33" s="425" t="s">
        <v>272</v>
      </c>
      <c r="N33" s="508" t="s">
        <v>572</v>
      </c>
      <c r="O33" s="472" t="s">
        <v>460</v>
      </c>
      <c r="P33" s="78"/>
    </row>
    <row r="34" spans="1:16" ht="34.5" customHeight="1">
      <c r="A34" s="484"/>
      <c r="B34" s="464"/>
      <c r="C34" s="246" t="s">
        <v>283</v>
      </c>
      <c r="D34" s="487"/>
      <c r="E34" s="467"/>
      <c r="F34" s="421">
        <v>1597484.3525641018</v>
      </c>
      <c r="G34" s="421">
        <v>316096.98076923087</v>
      </c>
      <c r="H34" s="421">
        <v>1240327.9358974365</v>
      </c>
      <c r="I34" s="421">
        <v>41059.43589743591</v>
      </c>
      <c r="J34" s="420">
        <v>1597484.3525641018</v>
      </c>
      <c r="K34" s="421">
        <v>1275955.5769230768</v>
      </c>
      <c r="L34" s="427">
        <v>280469.33974358975</v>
      </c>
      <c r="M34" s="427">
        <v>1317015.012820513</v>
      </c>
      <c r="N34" s="509" t="s">
        <v>436</v>
      </c>
      <c r="O34" s="500" t="s">
        <v>271</v>
      </c>
      <c r="P34" s="78"/>
    </row>
    <row r="35" spans="1:16" ht="34.5" customHeight="1">
      <c r="A35" s="484"/>
      <c r="B35" s="464"/>
      <c r="C35" s="246" t="s">
        <v>437</v>
      </c>
      <c r="D35" s="487"/>
      <c r="E35" s="467"/>
      <c r="F35" s="421">
        <v>465249.8461538462</v>
      </c>
      <c r="G35" s="421">
        <v>95854.23076923078</v>
      </c>
      <c r="H35" s="421">
        <v>358528</v>
      </c>
      <c r="I35" s="421">
        <v>10867.615384615383</v>
      </c>
      <c r="J35" s="420">
        <v>465249.8461538462</v>
      </c>
      <c r="K35" s="421">
        <v>384591.69230769237</v>
      </c>
      <c r="L35" s="427">
        <v>69790.53846153847</v>
      </c>
      <c r="M35" s="427">
        <v>395459.3076923077</v>
      </c>
      <c r="N35" s="509" t="s">
        <v>436</v>
      </c>
      <c r="O35" s="500" t="s">
        <v>271</v>
      </c>
      <c r="P35" s="78"/>
    </row>
    <row r="36" spans="1:16" ht="33" customHeight="1">
      <c r="A36" s="485"/>
      <c r="B36" s="465"/>
      <c r="C36" s="246" t="s">
        <v>440</v>
      </c>
      <c r="D36" s="488"/>
      <c r="E36" s="468"/>
      <c r="F36" s="421">
        <v>237179.46153846153</v>
      </c>
      <c r="G36" s="421">
        <v>0</v>
      </c>
      <c r="H36" s="421">
        <v>202987.15384615384</v>
      </c>
      <c r="I36" s="421">
        <v>34192.307692307695</v>
      </c>
      <c r="J36" s="420">
        <v>237179.46153846153</v>
      </c>
      <c r="K36" s="421" t="s">
        <v>439</v>
      </c>
      <c r="L36" s="421" t="s">
        <v>439</v>
      </c>
      <c r="M36" s="421" t="s">
        <v>439</v>
      </c>
      <c r="N36" s="510" t="s">
        <v>436</v>
      </c>
      <c r="O36" s="501" t="s">
        <v>271</v>
      </c>
      <c r="P36" s="78"/>
    </row>
    <row r="37" spans="1:27" ht="33" customHeight="1">
      <c r="A37" s="481">
        <f>A33+1</f>
        <v>10</v>
      </c>
      <c r="B37" s="463" t="s">
        <v>532</v>
      </c>
      <c r="C37" s="247" t="s">
        <v>441</v>
      </c>
      <c r="D37" s="486" t="s">
        <v>270</v>
      </c>
      <c r="E37" s="466" t="s">
        <v>394</v>
      </c>
      <c r="F37" s="424">
        <f>SUM(F38:F39)</f>
        <v>3326399.692307692</v>
      </c>
      <c r="G37" s="425" t="s">
        <v>272</v>
      </c>
      <c r="H37" s="425" t="s">
        <v>272</v>
      </c>
      <c r="I37" s="425" t="s">
        <v>272</v>
      </c>
      <c r="J37" s="424">
        <f>SUM(J38:J39)</f>
        <v>3320467.923076923</v>
      </c>
      <c r="K37" s="425" t="s">
        <v>272</v>
      </c>
      <c r="L37" s="425" t="s">
        <v>272</v>
      </c>
      <c r="M37" s="425" t="s">
        <v>272</v>
      </c>
      <c r="N37" s="508" t="s">
        <v>572</v>
      </c>
      <c r="O37" s="472" t="s">
        <v>488</v>
      </c>
      <c r="P37" s="78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33" customHeight="1">
      <c r="A38" s="484"/>
      <c r="B38" s="464"/>
      <c r="C38" s="246" t="s">
        <v>283</v>
      </c>
      <c r="D38" s="487"/>
      <c r="E38" s="467"/>
      <c r="F38" s="421">
        <v>3323035.846153846</v>
      </c>
      <c r="G38" s="455" t="s">
        <v>617</v>
      </c>
      <c r="H38" s="456"/>
      <c r="I38" s="457"/>
      <c r="J38" s="420">
        <v>3317104.076923077</v>
      </c>
      <c r="K38" s="421" t="s">
        <v>439</v>
      </c>
      <c r="L38" s="421" t="s">
        <v>439</v>
      </c>
      <c r="M38" s="421" t="s">
        <v>439</v>
      </c>
      <c r="N38" s="509"/>
      <c r="O38" s="473"/>
      <c r="P38" s="78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33" customHeight="1">
      <c r="A39" s="485"/>
      <c r="B39" s="465"/>
      <c r="C39" s="246" t="s">
        <v>437</v>
      </c>
      <c r="D39" s="488"/>
      <c r="E39" s="468"/>
      <c r="F39" s="421">
        <v>3363.846153846154</v>
      </c>
      <c r="G39" s="455" t="s">
        <v>617</v>
      </c>
      <c r="H39" s="456"/>
      <c r="I39" s="457"/>
      <c r="J39" s="420">
        <v>3363.846153846154</v>
      </c>
      <c r="K39" s="421" t="s">
        <v>439</v>
      </c>
      <c r="L39" s="421" t="s">
        <v>439</v>
      </c>
      <c r="M39" s="421" t="s">
        <v>439</v>
      </c>
      <c r="N39" s="509"/>
      <c r="O39" s="474"/>
      <c r="P39" s="78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16" ht="18.75" customHeight="1">
      <c r="A40" s="258"/>
      <c r="B40" s="514" t="s">
        <v>358</v>
      </c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2"/>
      <c r="P40" s="88"/>
    </row>
    <row r="41" spans="1:16" ht="33.75" customHeight="1">
      <c r="A41" s="92">
        <f>A37+1</f>
        <v>11</v>
      </c>
      <c r="B41" s="12">
        <v>625</v>
      </c>
      <c r="C41" s="106" t="s">
        <v>283</v>
      </c>
      <c r="D41" s="116" t="s">
        <v>281</v>
      </c>
      <c r="E41" s="222" t="s">
        <v>284</v>
      </c>
      <c r="F41" s="421">
        <v>5833.333333333333</v>
      </c>
      <c r="G41" s="421">
        <v>159</v>
      </c>
      <c r="H41" s="421">
        <v>0</v>
      </c>
      <c r="I41" s="421">
        <v>5674.333333333333</v>
      </c>
      <c r="J41" s="420">
        <v>5833.333333333333</v>
      </c>
      <c r="K41" s="421">
        <v>159</v>
      </c>
      <c r="L41" s="427">
        <v>0</v>
      </c>
      <c r="M41" s="427">
        <v>5833.333333333333</v>
      </c>
      <c r="N41" s="407" t="s">
        <v>572</v>
      </c>
      <c r="O41" s="90" t="s">
        <v>157</v>
      </c>
      <c r="P41" s="78"/>
    </row>
    <row r="42" spans="1:16" ht="45" customHeight="1">
      <c r="A42" s="92">
        <f>A41+1</f>
        <v>12</v>
      </c>
      <c r="B42" s="12" t="s">
        <v>550</v>
      </c>
      <c r="C42" s="106" t="s">
        <v>283</v>
      </c>
      <c r="D42" s="116" t="s">
        <v>281</v>
      </c>
      <c r="E42" s="222" t="s">
        <v>284</v>
      </c>
      <c r="F42" s="421">
        <v>708443.3333333334</v>
      </c>
      <c r="G42" s="421" t="s">
        <v>439</v>
      </c>
      <c r="H42" s="421" t="s">
        <v>439</v>
      </c>
      <c r="I42" s="421" t="s">
        <v>439</v>
      </c>
      <c r="J42" s="421" t="s">
        <v>439</v>
      </c>
      <c r="K42" s="421" t="s">
        <v>439</v>
      </c>
      <c r="L42" s="421" t="s">
        <v>439</v>
      </c>
      <c r="M42" s="421" t="s">
        <v>439</v>
      </c>
      <c r="N42" s="132" t="s">
        <v>596</v>
      </c>
      <c r="O42" s="90" t="s">
        <v>599</v>
      </c>
      <c r="P42" s="78"/>
    </row>
    <row r="43" spans="1:16" ht="36.75" customHeight="1">
      <c r="A43" s="481">
        <f>A42+1</f>
        <v>13</v>
      </c>
      <c r="B43" s="463" t="s">
        <v>537</v>
      </c>
      <c r="C43" s="247" t="s">
        <v>441</v>
      </c>
      <c r="D43" s="486" t="s">
        <v>281</v>
      </c>
      <c r="E43" s="466" t="s">
        <v>284</v>
      </c>
      <c r="F43" s="424">
        <f>SUM(F44:F45)</f>
        <v>182333.33333333334</v>
      </c>
      <c r="G43" s="425" t="s">
        <v>272</v>
      </c>
      <c r="H43" s="425" t="s">
        <v>272</v>
      </c>
      <c r="I43" s="425" t="s">
        <v>272</v>
      </c>
      <c r="J43" s="425"/>
      <c r="K43" s="425" t="s">
        <v>272</v>
      </c>
      <c r="L43" s="425" t="s">
        <v>272</v>
      </c>
      <c r="M43" s="425" t="s">
        <v>272</v>
      </c>
      <c r="N43" s="489" t="s">
        <v>596</v>
      </c>
      <c r="O43" s="472" t="s">
        <v>347</v>
      </c>
      <c r="P43" s="78"/>
    </row>
    <row r="44" spans="1:16" ht="36.75" customHeight="1">
      <c r="A44" s="484"/>
      <c r="B44" s="464"/>
      <c r="C44" s="106" t="s">
        <v>283</v>
      </c>
      <c r="D44" s="487"/>
      <c r="E44" s="467"/>
      <c r="F44" s="421">
        <v>179027</v>
      </c>
      <c r="G44" s="421" t="s">
        <v>439</v>
      </c>
      <c r="H44" s="421" t="s">
        <v>439</v>
      </c>
      <c r="I44" s="421" t="s">
        <v>439</v>
      </c>
      <c r="J44" s="420" t="s">
        <v>439</v>
      </c>
      <c r="K44" s="421" t="s">
        <v>439</v>
      </c>
      <c r="L44" s="421" t="s">
        <v>439</v>
      </c>
      <c r="M44" s="421" t="s">
        <v>439</v>
      </c>
      <c r="N44" s="502"/>
      <c r="O44" s="506"/>
      <c r="P44" s="78"/>
    </row>
    <row r="45" spans="1:16" ht="38.25" customHeight="1">
      <c r="A45" s="496"/>
      <c r="B45" s="465"/>
      <c r="C45" s="246" t="s">
        <v>440</v>
      </c>
      <c r="D45" s="497"/>
      <c r="E45" s="498"/>
      <c r="F45" s="421">
        <v>3306.3333333333335</v>
      </c>
      <c r="G45" s="421" t="s">
        <v>439</v>
      </c>
      <c r="H45" s="421" t="s">
        <v>439</v>
      </c>
      <c r="I45" s="421" t="s">
        <v>439</v>
      </c>
      <c r="J45" s="420" t="s">
        <v>439</v>
      </c>
      <c r="K45" s="421" t="s">
        <v>439</v>
      </c>
      <c r="L45" s="421" t="s">
        <v>439</v>
      </c>
      <c r="M45" s="421" t="s">
        <v>439</v>
      </c>
      <c r="N45" s="498"/>
      <c r="O45" s="507"/>
      <c r="P45" s="78"/>
    </row>
    <row r="46" spans="1:16" ht="36.75" customHeight="1">
      <c r="A46" s="481">
        <f>A43+1</f>
        <v>14</v>
      </c>
      <c r="B46" s="463" t="s">
        <v>601</v>
      </c>
      <c r="C46" s="247" t="s">
        <v>441</v>
      </c>
      <c r="D46" s="486" t="s">
        <v>281</v>
      </c>
      <c r="E46" s="466" t="s">
        <v>284</v>
      </c>
      <c r="F46" s="424">
        <f>SUM(F47:F48)</f>
        <v>129938</v>
      </c>
      <c r="G46" s="425" t="s">
        <v>272</v>
      </c>
      <c r="H46" s="425" t="s">
        <v>272</v>
      </c>
      <c r="I46" s="425" t="s">
        <v>272</v>
      </c>
      <c r="J46" s="425"/>
      <c r="K46" s="425" t="s">
        <v>272</v>
      </c>
      <c r="L46" s="425" t="s">
        <v>272</v>
      </c>
      <c r="M46" s="425" t="s">
        <v>272</v>
      </c>
      <c r="N46" s="489" t="s">
        <v>596</v>
      </c>
      <c r="O46" s="503" t="s">
        <v>621</v>
      </c>
      <c r="P46" s="78"/>
    </row>
    <row r="47" spans="1:16" ht="36.75" customHeight="1">
      <c r="A47" s="484"/>
      <c r="B47" s="464"/>
      <c r="C47" s="106" t="s">
        <v>283</v>
      </c>
      <c r="D47" s="487"/>
      <c r="E47" s="467"/>
      <c r="F47" s="421">
        <v>129666.66666666667</v>
      </c>
      <c r="G47" s="421" t="s">
        <v>584</v>
      </c>
      <c r="H47" s="421" t="s">
        <v>585</v>
      </c>
      <c r="I47" s="421" t="s">
        <v>439</v>
      </c>
      <c r="J47" s="420" t="s">
        <v>439</v>
      </c>
      <c r="K47" s="421" t="s">
        <v>439</v>
      </c>
      <c r="L47" s="421" t="s">
        <v>439</v>
      </c>
      <c r="M47" s="421" t="s">
        <v>439</v>
      </c>
      <c r="N47" s="502"/>
      <c r="O47" s="504"/>
      <c r="P47" s="78"/>
    </row>
    <row r="48" spans="1:16" ht="38.25" customHeight="1">
      <c r="A48" s="496"/>
      <c r="B48" s="465"/>
      <c r="C48" s="246" t="s">
        <v>440</v>
      </c>
      <c r="D48" s="497"/>
      <c r="E48" s="498"/>
      <c r="F48" s="421">
        <v>271.3333333333333</v>
      </c>
      <c r="G48" s="421" t="s">
        <v>439</v>
      </c>
      <c r="H48" s="421" t="s">
        <v>439</v>
      </c>
      <c r="I48" s="421" t="s">
        <v>439</v>
      </c>
      <c r="J48" s="420" t="s">
        <v>439</v>
      </c>
      <c r="K48" s="421" t="s">
        <v>439</v>
      </c>
      <c r="L48" s="421" t="s">
        <v>439</v>
      </c>
      <c r="M48" s="421" t="s">
        <v>439</v>
      </c>
      <c r="N48" s="498"/>
      <c r="O48" s="504"/>
      <c r="P48" s="78"/>
    </row>
    <row r="49" spans="1:16" ht="38.25" customHeight="1">
      <c r="A49" s="92">
        <f>A46+1</f>
        <v>15</v>
      </c>
      <c r="B49" s="12" t="s">
        <v>544</v>
      </c>
      <c r="C49" s="106" t="s">
        <v>283</v>
      </c>
      <c r="D49" s="116" t="s">
        <v>281</v>
      </c>
      <c r="E49" s="222" t="s">
        <v>284</v>
      </c>
      <c r="F49" s="421">
        <v>208333.33333333334</v>
      </c>
      <c r="G49" s="421" t="s">
        <v>439</v>
      </c>
      <c r="H49" s="421" t="s">
        <v>439</v>
      </c>
      <c r="I49" s="421" t="s">
        <v>439</v>
      </c>
      <c r="J49" s="420" t="s">
        <v>439</v>
      </c>
      <c r="K49" s="421" t="s">
        <v>439</v>
      </c>
      <c r="L49" s="421" t="s">
        <v>439</v>
      </c>
      <c r="M49" s="421" t="s">
        <v>439</v>
      </c>
      <c r="N49" s="132" t="s">
        <v>596</v>
      </c>
      <c r="O49" s="90" t="s">
        <v>545</v>
      </c>
      <c r="P49" s="78"/>
    </row>
    <row r="50" spans="1:16" ht="36.75" customHeight="1">
      <c r="A50" s="481">
        <f>A49+1</f>
        <v>16</v>
      </c>
      <c r="B50" s="463" t="s">
        <v>603</v>
      </c>
      <c r="C50" s="247" t="s">
        <v>441</v>
      </c>
      <c r="D50" s="486" t="s">
        <v>281</v>
      </c>
      <c r="E50" s="466" t="s">
        <v>284</v>
      </c>
      <c r="F50" s="424">
        <f>SUM(F51:F52)</f>
        <v>229948.66666666666</v>
      </c>
      <c r="G50" s="425" t="s">
        <v>272</v>
      </c>
      <c r="H50" s="425" t="s">
        <v>272</v>
      </c>
      <c r="I50" s="425" t="s">
        <v>272</v>
      </c>
      <c r="J50" s="425"/>
      <c r="K50" s="425" t="s">
        <v>272</v>
      </c>
      <c r="L50" s="425" t="s">
        <v>272</v>
      </c>
      <c r="M50" s="425" t="s">
        <v>272</v>
      </c>
      <c r="N50" s="489" t="s">
        <v>596</v>
      </c>
      <c r="O50" s="503" t="s">
        <v>622</v>
      </c>
      <c r="P50" s="78"/>
    </row>
    <row r="51" spans="1:16" ht="36.75" customHeight="1">
      <c r="A51" s="484"/>
      <c r="B51" s="464"/>
      <c r="C51" s="106" t="s">
        <v>283</v>
      </c>
      <c r="D51" s="487"/>
      <c r="E51" s="467"/>
      <c r="F51" s="421">
        <v>228766.66666666666</v>
      </c>
      <c r="G51" s="421" t="s">
        <v>584</v>
      </c>
      <c r="H51" s="421" t="s">
        <v>585</v>
      </c>
      <c r="I51" s="421" t="s">
        <v>439</v>
      </c>
      <c r="J51" s="420" t="s">
        <v>439</v>
      </c>
      <c r="K51" s="421" t="s">
        <v>439</v>
      </c>
      <c r="L51" s="421" t="s">
        <v>439</v>
      </c>
      <c r="M51" s="421" t="s">
        <v>439</v>
      </c>
      <c r="N51" s="502"/>
      <c r="O51" s="504"/>
      <c r="P51" s="78"/>
    </row>
    <row r="52" spans="1:16" ht="38.25" customHeight="1">
      <c r="A52" s="496"/>
      <c r="B52" s="465"/>
      <c r="C52" s="246" t="s">
        <v>440</v>
      </c>
      <c r="D52" s="497"/>
      <c r="E52" s="498"/>
      <c r="F52" s="421">
        <v>1182</v>
      </c>
      <c r="G52" s="421" t="s">
        <v>439</v>
      </c>
      <c r="H52" s="421" t="s">
        <v>439</v>
      </c>
      <c r="I52" s="421" t="s">
        <v>439</v>
      </c>
      <c r="J52" s="420" t="s">
        <v>439</v>
      </c>
      <c r="K52" s="421" t="s">
        <v>439</v>
      </c>
      <c r="L52" s="421" t="s">
        <v>439</v>
      </c>
      <c r="M52" s="421" t="s">
        <v>439</v>
      </c>
      <c r="N52" s="498"/>
      <c r="O52" s="504"/>
      <c r="P52" s="78"/>
    </row>
    <row r="53" spans="1:16" ht="48" customHeight="1">
      <c r="A53" s="92">
        <f>A50+1</f>
        <v>17</v>
      </c>
      <c r="B53" s="107" t="s">
        <v>577</v>
      </c>
      <c r="C53" s="106" t="s">
        <v>283</v>
      </c>
      <c r="D53" s="116" t="s">
        <v>281</v>
      </c>
      <c r="E53" s="222" t="s">
        <v>284</v>
      </c>
      <c r="F53" s="421">
        <v>203000</v>
      </c>
      <c r="G53" s="422" t="s">
        <v>439</v>
      </c>
      <c r="H53" s="422" t="s">
        <v>439</v>
      </c>
      <c r="I53" s="422" t="s">
        <v>439</v>
      </c>
      <c r="J53" s="420" t="s">
        <v>439</v>
      </c>
      <c r="K53" s="422" t="s">
        <v>439</v>
      </c>
      <c r="L53" s="422" t="s">
        <v>439</v>
      </c>
      <c r="M53" s="422" t="s">
        <v>439</v>
      </c>
      <c r="N53" s="132" t="s">
        <v>596</v>
      </c>
      <c r="O53" s="90" t="s">
        <v>595</v>
      </c>
      <c r="P53" s="78"/>
    </row>
    <row r="54" spans="1:16" ht="33" customHeight="1">
      <c r="A54" s="481">
        <f>A53+1</f>
        <v>18</v>
      </c>
      <c r="B54" s="463" t="s">
        <v>576</v>
      </c>
      <c r="C54" s="247" t="s">
        <v>441</v>
      </c>
      <c r="D54" s="486" t="s">
        <v>281</v>
      </c>
      <c r="E54" s="466" t="s">
        <v>284</v>
      </c>
      <c r="F54" s="424">
        <f>SUM(F55:F57)</f>
        <v>210000</v>
      </c>
      <c r="G54" s="419" t="s">
        <v>272</v>
      </c>
      <c r="H54" s="419" t="s">
        <v>272</v>
      </c>
      <c r="I54" s="419" t="s">
        <v>272</v>
      </c>
      <c r="J54" s="420"/>
      <c r="K54" s="419" t="s">
        <v>272</v>
      </c>
      <c r="L54" s="419" t="s">
        <v>272</v>
      </c>
      <c r="M54" s="419" t="s">
        <v>272</v>
      </c>
      <c r="N54" s="489" t="s">
        <v>596</v>
      </c>
      <c r="O54" s="472" t="s">
        <v>570</v>
      </c>
      <c r="P54" s="78"/>
    </row>
    <row r="55" spans="1:16" ht="32.25" customHeight="1">
      <c r="A55" s="484"/>
      <c r="B55" s="464"/>
      <c r="C55" s="246" t="s">
        <v>283</v>
      </c>
      <c r="D55" s="542"/>
      <c r="E55" s="502"/>
      <c r="F55" s="421">
        <v>203467.66666666666</v>
      </c>
      <c r="G55" s="421" t="s">
        <v>584</v>
      </c>
      <c r="H55" s="421" t="s">
        <v>585</v>
      </c>
      <c r="I55" s="421" t="s">
        <v>439</v>
      </c>
      <c r="J55" s="420" t="s">
        <v>439</v>
      </c>
      <c r="K55" s="422" t="s">
        <v>439</v>
      </c>
      <c r="L55" s="422" t="s">
        <v>439</v>
      </c>
      <c r="M55" s="422" t="s">
        <v>439</v>
      </c>
      <c r="N55" s="490"/>
      <c r="O55" s="473"/>
      <c r="P55" s="78"/>
    </row>
    <row r="56" spans="1:16" ht="30.75" customHeight="1">
      <c r="A56" s="523"/>
      <c r="B56" s="534"/>
      <c r="C56" s="246" t="s">
        <v>437</v>
      </c>
      <c r="D56" s="542"/>
      <c r="E56" s="502"/>
      <c r="F56" s="421">
        <v>3700</v>
      </c>
      <c r="G56" s="421" t="s">
        <v>584</v>
      </c>
      <c r="H56" s="421" t="s">
        <v>585</v>
      </c>
      <c r="I56" s="421" t="s">
        <v>439</v>
      </c>
      <c r="J56" s="420" t="s">
        <v>439</v>
      </c>
      <c r="K56" s="422" t="s">
        <v>439</v>
      </c>
      <c r="L56" s="422" t="s">
        <v>439</v>
      </c>
      <c r="M56" s="422" t="s">
        <v>439</v>
      </c>
      <c r="N56" s="490"/>
      <c r="O56" s="473"/>
      <c r="P56" s="78"/>
    </row>
    <row r="57" spans="1:16" ht="30.75" customHeight="1">
      <c r="A57" s="496"/>
      <c r="B57" s="535"/>
      <c r="C57" s="246" t="s">
        <v>440</v>
      </c>
      <c r="D57" s="497"/>
      <c r="E57" s="498"/>
      <c r="F57" s="423">
        <v>2832.3333333333335</v>
      </c>
      <c r="G57" s="421" t="s">
        <v>584</v>
      </c>
      <c r="H57" s="421" t="s">
        <v>585</v>
      </c>
      <c r="I57" s="421" t="s">
        <v>439</v>
      </c>
      <c r="J57" s="420" t="s">
        <v>439</v>
      </c>
      <c r="K57" s="422" t="s">
        <v>439</v>
      </c>
      <c r="L57" s="422" t="s">
        <v>439</v>
      </c>
      <c r="M57" s="422" t="s">
        <v>439</v>
      </c>
      <c r="N57" s="491"/>
      <c r="O57" s="474"/>
      <c r="P57" s="78"/>
    </row>
    <row r="58" spans="1:16" ht="47.25" customHeight="1">
      <c r="A58" s="92">
        <f>A54+1</f>
        <v>19</v>
      </c>
      <c r="B58" s="12" t="s">
        <v>354</v>
      </c>
      <c r="C58" s="106" t="s">
        <v>283</v>
      </c>
      <c r="D58" s="116" t="s">
        <v>281</v>
      </c>
      <c r="E58" s="222" t="s">
        <v>284</v>
      </c>
      <c r="F58" s="421">
        <v>99833.33333333333</v>
      </c>
      <c r="G58" s="421" t="s">
        <v>439</v>
      </c>
      <c r="H58" s="421" t="s">
        <v>439</v>
      </c>
      <c r="I58" s="421" t="s">
        <v>439</v>
      </c>
      <c r="J58" s="420" t="s">
        <v>439</v>
      </c>
      <c r="K58" s="421" t="s">
        <v>439</v>
      </c>
      <c r="L58" s="421" t="s">
        <v>439</v>
      </c>
      <c r="M58" s="421" t="s">
        <v>439</v>
      </c>
      <c r="N58" s="132" t="s">
        <v>596</v>
      </c>
      <c r="O58" s="90" t="s">
        <v>571</v>
      </c>
      <c r="P58" s="78"/>
    </row>
    <row r="59" spans="1:16" ht="33.75" customHeight="1">
      <c r="A59" s="481">
        <f>A58+1</f>
        <v>20</v>
      </c>
      <c r="B59" s="463" t="s">
        <v>464</v>
      </c>
      <c r="C59" s="247" t="s">
        <v>441</v>
      </c>
      <c r="D59" s="486" t="s">
        <v>281</v>
      </c>
      <c r="E59" s="466" t="s">
        <v>394</v>
      </c>
      <c r="F59" s="424">
        <f>SUM(F60:F61)</f>
        <v>3665276.538461537</v>
      </c>
      <c r="G59" s="424">
        <f aca="true" t="shared" si="1" ref="G59:M59">SUM(G60:G61)</f>
        <v>81730.61538461539</v>
      </c>
      <c r="H59" s="424">
        <f t="shared" si="1"/>
        <v>3555893.615384614</v>
      </c>
      <c r="I59" s="424">
        <f t="shared" si="1"/>
        <v>27652.230769230773</v>
      </c>
      <c r="J59" s="420"/>
      <c r="K59" s="424">
        <f t="shared" si="1"/>
        <v>3038835.5384615394</v>
      </c>
      <c r="L59" s="424">
        <f t="shared" si="1"/>
        <v>598788.6923076921</v>
      </c>
      <c r="M59" s="424">
        <f t="shared" si="1"/>
        <v>3066487.76923077</v>
      </c>
      <c r="N59" s="489" t="s">
        <v>596</v>
      </c>
      <c r="O59" s="472" t="s">
        <v>597</v>
      </c>
      <c r="P59" s="78"/>
    </row>
    <row r="60" spans="1:16" ht="33.75" customHeight="1">
      <c r="A60" s="484"/>
      <c r="B60" s="464"/>
      <c r="C60" s="246" t="s">
        <v>283</v>
      </c>
      <c r="D60" s="487"/>
      <c r="E60" s="467"/>
      <c r="F60" s="421">
        <v>3488652.1538461526</v>
      </c>
      <c r="G60" s="421">
        <v>59178.23076923077</v>
      </c>
      <c r="H60" s="421">
        <v>3402898.9230769216</v>
      </c>
      <c r="I60" s="421">
        <v>26575.000000000004</v>
      </c>
      <c r="J60" s="420">
        <v>3488652.1538461526</v>
      </c>
      <c r="K60" s="421">
        <v>2886184.6153846164</v>
      </c>
      <c r="L60" s="421">
        <v>575892.5384615383</v>
      </c>
      <c r="M60" s="421">
        <v>2912759.615384616</v>
      </c>
      <c r="N60" s="490"/>
      <c r="O60" s="500"/>
      <c r="P60" s="78"/>
    </row>
    <row r="61" spans="1:16" ht="30" customHeight="1">
      <c r="A61" s="484"/>
      <c r="B61" s="464"/>
      <c r="C61" s="108" t="s">
        <v>437</v>
      </c>
      <c r="D61" s="487"/>
      <c r="E61" s="467"/>
      <c r="F61" s="428">
        <v>176624.38461538462</v>
      </c>
      <c r="G61" s="428">
        <v>22552.384615384617</v>
      </c>
      <c r="H61" s="428">
        <v>152994.6923076923</v>
      </c>
      <c r="I61" s="428">
        <v>1077.2307692307693</v>
      </c>
      <c r="J61" s="429">
        <v>176624.3076923077</v>
      </c>
      <c r="K61" s="428">
        <v>152650.92307692306</v>
      </c>
      <c r="L61" s="428">
        <v>22896.153846153844</v>
      </c>
      <c r="M61" s="428">
        <v>153728.15384615384</v>
      </c>
      <c r="N61" s="491"/>
      <c r="O61" s="500"/>
      <c r="P61" s="78"/>
    </row>
    <row r="62" spans="1:16" ht="69" customHeight="1">
      <c r="A62" s="79">
        <f>A59+1</f>
        <v>21</v>
      </c>
      <c r="B62" s="12" t="s">
        <v>541</v>
      </c>
      <c r="C62" s="246" t="s">
        <v>283</v>
      </c>
      <c r="D62" s="116" t="s">
        <v>281</v>
      </c>
      <c r="E62" s="222" t="s">
        <v>284</v>
      </c>
      <c r="F62" s="420">
        <v>424478.6923076923</v>
      </c>
      <c r="G62" s="420">
        <v>17491.076923076922</v>
      </c>
      <c r="H62" s="420">
        <v>405868.1538461539</v>
      </c>
      <c r="I62" s="420">
        <v>60.61538461538461</v>
      </c>
      <c r="J62" s="420">
        <v>423419.8461538462</v>
      </c>
      <c r="K62" s="420">
        <v>346794.8461538462</v>
      </c>
      <c r="L62" s="420">
        <v>76564.38461538461</v>
      </c>
      <c r="M62" s="420">
        <v>346855.46153846156</v>
      </c>
      <c r="N62" s="407" t="s">
        <v>572</v>
      </c>
      <c r="O62" s="217" t="s">
        <v>347</v>
      </c>
      <c r="P62" s="78"/>
    </row>
    <row r="63" spans="1:16" ht="33" customHeight="1">
      <c r="A63" s="481">
        <f>A62+1</f>
        <v>22</v>
      </c>
      <c r="B63" s="463" t="s">
        <v>475</v>
      </c>
      <c r="C63" s="247" t="s">
        <v>441</v>
      </c>
      <c r="D63" s="486" t="s">
        <v>281</v>
      </c>
      <c r="E63" s="466" t="s">
        <v>284</v>
      </c>
      <c r="F63" s="424">
        <f>SUM(F64:F65)</f>
        <v>62150</v>
      </c>
      <c r="G63" s="424">
        <f aca="true" t="shared" si="2" ref="G63:M63">SUM(G64:G65)</f>
        <v>2154</v>
      </c>
      <c r="H63" s="424">
        <f t="shared" si="2"/>
        <v>58358</v>
      </c>
      <c r="I63" s="424">
        <f t="shared" si="2"/>
        <v>0</v>
      </c>
      <c r="J63" s="420"/>
      <c r="K63" s="424">
        <f t="shared" si="2"/>
        <v>52052</v>
      </c>
      <c r="L63" s="424">
        <f t="shared" si="2"/>
        <v>8460</v>
      </c>
      <c r="M63" s="424">
        <f t="shared" si="2"/>
        <v>52052</v>
      </c>
      <c r="N63" s="489" t="s">
        <v>572</v>
      </c>
      <c r="O63" s="472" t="s">
        <v>460</v>
      </c>
      <c r="P63" s="78"/>
    </row>
    <row r="64" spans="1:16" ht="33" customHeight="1">
      <c r="A64" s="484"/>
      <c r="B64" s="499"/>
      <c r="C64" s="246" t="s">
        <v>283</v>
      </c>
      <c r="D64" s="487"/>
      <c r="E64" s="467"/>
      <c r="F64" s="421">
        <v>59625</v>
      </c>
      <c r="G64" s="421">
        <v>2154</v>
      </c>
      <c r="H64" s="421">
        <v>55833</v>
      </c>
      <c r="I64" s="421">
        <v>0</v>
      </c>
      <c r="J64" s="420">
        <v>57987</v>
      </c>
      <c r="K64" s="421">
        <v>49527</v>
      </c>
      <c r="L64" s="421">
        <v>8460</v>
      </c>
      <c r="M64" s="421">
        <v>49527</v>
      </c>
      <c r="N64" s="490"/>
      <c r="O64" s="473"/>
      <c r="P64" s="78"/>
    </row>
    <row r="65" spans="1:16" ht="36" customHeight="1">
      <c r="A65" s="484"/>
      <c r="B65" s="533"/>
      <c r="C65" s="246" t="s">
        <v>437</v>
      </c>
      <c r="D65" s="488"/>
      <c r="E65" s="467"/>
      <c r="F65" s="421">
        <v>2525</v>
      </c>
      <c r="G65" s="421">
        <v>0</v>
      </c>
      <c r="H65" s="421">
        <v>2525</v>
      </c>
      <c r="I65" s="421">
        <v>0</v>
      </c>
      <c r="J65" s="420">
        <v>2525</v>
      </c>
      <c r="K65" s="421">
        <v>2525</v>
      </c>
      <c r="L65" s="421">
        <v>0</v>
      </c>
      <c r="M65" s="421">
        <v>2525</v>
      </c>
      <c r="N65" s="491"/>
      <c r="O65" s="474"/>
      <c r="P65" s="78"/>
    </row>
    <row r="66" spans="1:16" ht="33.75" customHeight="1">
      <c r="A66" s="79">
        <f>A63+1</f>
        <v>23</v>
      </c>
      <c r="B66" s="12" t="s">
        <v>292</v>
      </c>
      <c r="C66" s="106" t="s">
        <v>283</v>
      </c>
      <c r="D66" s="116" t="s">
        <v>281</v>
      </c>
      <c r="E66" s="222" t="s">
        <v>285</v>
      </c>
      <c r="F66" s="421">
        <v>48083.333333333336</v>
      </c>
      <c r="G66" s="421">
        <v>1439.5</v>
      </c>
      <c r="H66" s="421">
        <v>45748.333333333336</v>
      </c>
      <c r="I66" s="421">
        <v>246.16666666666666</v>
      </c>
      <c r="J66" s="420">
        <v>48083.333333333336</v>
      </c>
      <c r="K66" s="421">
        <v>47187.833333333336</v>
      </c>
      <c r="L66" s="421">
        <v>0</v>
      </c>
      <c r="M66" s="421">
        <v>47434</v>
      </c>
      <c r="N66" s="132" t="s">
        <v>596</v>
      </c>
      <c r="O66" s="90" t="s">
        <v>597</v>
      </c>
      <c r="P66" s="78"/>
    </row>
    <row r="67" spans="1:16" ht="33.75" customHeight="1">
      <c r="A67" s="481">
        <f>A66+1</f>
        <v>24</v>
      </c>
      <c r="B67" s="463" t="s">
        <v>293</v>
      </c>
      <c r="C67" s="247" t="s">
        <v>441</v>
      </c>
      <c r="D67" s="486" t="s">
        <v>281</v>
      </c>
      <c r="E67" s="466" t="s">
        <v>284</v>
      </c>
      <c r="F67" s="424">
        <f>SUM(F68:F69)</f>
        <v>89870</v>
      </c>
      <c r="G67" s="424">
        <f aca="true" t="shared" si="3" ref="G67:M67">SUM(G68:G69)</f>
        <v>1970</v>
      </c>
      <c r="H67" s="424">
        <f t="shared" si="3"/>
        <v>86161</v>
      </c>
      <c r="I67" s="424">
        <f t="shared" si="3"/>
        <v>0</v>
      </c>
      <c r="J67" s="420"/>
      <c r="K67" s="424">
        <f t="shared" si="3"/>
        <v>64657.5</v>
      </c>
      <c r="L67" s="424">
        <f t="shared" si="3"/>
        <v>23473.5</v>
      </c>
      <c r="M67" s="424">
        <f t="shared" si="3"/>
        <v>64657.5</v>
      </c>
      <c r="N67" s="489" t="s">
        <v>572</v>
      </c>
      <c r="O67" s="472" t="s">
        <v>460</v>
      </c>
      <c r="P67" s="78"/>
    </row>
    <row r="68" spans="1:16" ht="33.75" customHeight="1">
      <c r="A68" s="484"/>
      <c r="B68" s="499"/>
      <c r="C68" s="246" t="s">
        <v>283</v>
      </c>
      <c r="D68" s="487"/>
      <c r="E68" s="467"/>
      <c r="F68" s="421">
        <v>88740</v>
      </c>
      <c r="G68" s="421">
        <v>1970</v>
      </c>
      <c r="H68" s="421">
        <v>85031</v>
      </c>
      <c r="I68" s="421">
        <v>0</v>
      </c>
      <c r="J68" s="420">
        <v>87001</v>
      </c>
      <c r="K68" s="421">
        <v>63527.5</v>
      </c>
      <c r="L68" s="421">
        <v>23473.5</v>
      </c>
      <c r="M68" s="421">
        <v>63527.5</v>
      </c>
      <c r="N68" s="490"/>
      <c r="O68" s="473"/>
      <c r="P68" s="78"/>
    </row>
    <row r="69" spans="1:16" ht="34.5" customHeight="1">
      <c r="A69" s="484"/>
      <c r="B69" s="499"/>
      <c r="C69" s="108" t="s">
        <v>437</v>
      </c>
      <c r="D69" s="488"/>
      <c r="E69" s="467"/>
      <c r="F69" s="428">
        <v>1130</v>
      </c>
      <c r="G69" s="428">
        <v>0</v>
      </c>
      <c r="H69" s="428">
        <v>1130</v>
      </c>
      <c r="I69" s="428">
        <v>0</v>
      </c>
      <c r="J69" s="429">
        <v>1130</v>
      </c>
      <c r="K69" s="428">
        <v>1130</v>
      </c>
      <c r="L69" s="428">
        <v>0</v>
      </c>
      <c r="M69" s="428">
        <v>1130</v>
      </c>
      <c r="N69" s="491"/>
      <c r="O69" s="473"/>
      <c r="P69" s="78"/>
    </row>
    <row r="70" spans="1:16" ht="43.5" customHeight="1">
      <c r="A70" s="79">
        <f>A67+1</f>
        <v>25</v>
      </c>
      <c r="B70" s="107" t="s">
        <v>629</v>
      </c>
      <c r="C70" s="246" t="s">
        <v>283</v>
      </c>
      <c r="D70" s="228" t="s">
        <v>281</v>
      </c>
      <c r="E70" s="452" t="s">
        <v>284</v>
      </c>
      <c r="F70" s="421">
        <v>404666.6666666666</v>
      </c>
      <c r="G70" s="421" t="s">
        <v>439</v>
      </c>
      <c r="H70" s="421" t="s">
        <v>439</v>
      </c>
      <c r="I70" s="421" t="s">
        <v>439</v>
      </c>
      <c r="J70" s="421" t="e">
        <v>#VALUE!</v>
      </c>
      <c r="K70" s="421" t="s">
        <v>439</v>
      </c>
      <c r="L70" s="421" t="s">
        <v>439</v>
      </c>
      <c r="M70" s="421" t="s">
        <v>439</v>
      </c>
      <c r="N70" s="132" t="s">
        <v>620</v>
      </c>
      <c r="O70" s="453" t="s">
        <v>271</v>
      </c>
      <c r="P70" s="77"/>
    </row>
    <row r="71" spans="1:16" ht="46.5" customHeight="1">
      <c r="A71" s="79">
        <f>A70+1</f>
        <v>26</v>
      </c>
      <c r="B71" s="12" t="s">
        <v>573</v>
      </c>
      <c r="C71" s="246" t="s">
        <v>283</v>
      </c>
      <c r="D71" s="222" t="s">
        <v>281</v>
      </c>
      <c r="E71" s="222" t="s">
        <v>284</v>
      </c>
      <c r="F71" s="420">
        <v>249900</v>
      </c>
      <c r="G71" s="420" t="s">
        <v>439</v>
      </c>
      <c r="H71" s="420" t="s">
        <v>439</v>
      </c>
      <c r="I71" s="420" t="s">
        <v>439</v>
      </c>
      <c r="J71" s="420" t="s">
        <v>439</v>
      </c>
      <c r="K71" s="420" t="s">
        <v>439</v>
      </c>
      <c r="L71" s="420" t="s">
        <v>439</v>
      </c>
      <c r="M71" s="420" t="s">
        <v>439</v>
      </c>
      <c r="N71" s="132" t="s">
        <v>596</v>
      </c>
      <c r="O71" s="90" t="s">
        <v>578</v>
      </c>
      <c r="P71" s="78"/>
    </row>
    <row r="72" spans="1:16" ht="78.75" customHeight="1">
      <c r="A72" s="79">
        <f>A71+1</f>
        <v>27</v>
      </c>
      <c r="B72" s="12" t="s">
        <v>477</v>
      </c>
      <c r="C72" s="246" t="s">
        <v>283</v>
      </c>
      <c r="D72" s="222" t="s">
        <v>514</v>
      </c>
      <c r="E72" s="222" t="s">
        <v>394</v>
      </c>
      <c r="F72" s="420">
        <v>117102.46153846153</v>
      </c>
      <c r="G72" s="420">
        <v>0</v>
      </c>
      <c r="H72" s="420">
        <v>0</v>
      </c>
      <c r="I72" s="420">
        <v>117102.46153846153</v>
      </c>
      <c r="J72" s="420">
        <v>117102.46153846153</v>
      </c>
      <c r="K72" s="420">
        <v>0</v>
      </c>
      <c r="L72" s="420">
        <v>0</v>
      </c>
      <c r="M72" s="420">
        <v>117102.46153846153</v>
      </c>
      <c r="N72" s="132" t="s">
        <v>596</v>
      </c>
      <c r="O72" s="90" t="s">
        <v>157</v>
      </c>
      <c r="P72" s="78"/>
    </row>
    <row r="73" spans="1:16" ht="63" customHeight="1">
      <c r="A73" s="272">
        <f aca="true" t="shared" si="4" ref="A73:A79">A72+1</f>
        <v>28</v>
      </c>
      <c r="B73" s="273" t="s">
        <v>345</v>
      </c>
      <c r="C73" s="274" t="s">
        <v>283</v>
      </c>
      <c r="D73" s="275" t="s">
        <v>281</v>
      </c>
      <c r="E73" s="276" t="s">
        <v>394</v>
      </c>
      <c r="F73" s="475" t="s">
        <v>633</v>
      </c>
      <c r="G73" s="476"/>
      <c r="H73" s="476"/>
      <c r="I73" s="476"/>
      <c r="J73" s="476"/>
      <c r="K73" s="476"/>
      <c r="L73" s="476"/>
      <c r="M73" s="476"/>
      <c r="N73" s="477"/>
      <c r="O73" s="445" t="s">
        <v>640</v>
      </c>
      <c r="P73" s="78"/>
    </row>
    <row r="74" spans="1:16" ht="54.75" customHeight="1">
      <c r="A74" s="79">
        <f t="shared" si="4"/>
        <v>29</v>
      </c>
      <c r="B74" s="12" t="s">
        <v>542</v>
      </c>
      <c r="C74" s="246" t="s">
        <v>283</v>
      </c>
      <c r="D74" s="116" t="s">
        <v>281</v>
      </c>
      <c r="E74" s="222" t="s">
        <v>284</v>
      </c>
      <c r="F74" s="420">
        <v>140332.33333333334</v>
      </c>
      <c r="G74" s="420">
        <v>1486</v>
      </c>
      <c r="H74" s="420">
        <v>137313.33333333334</v>
      </c>
      <c r="I74" s="420">
        <v>211</v>
      </c>
      <c r="J74" s="420">
        <v>139010.33333333334</v>
      </c>
      <c r="K74" s="420">
        <v>97324</v>
      </c>
      <c r="L74" s="420">
        <v>41475.333333333336</v>
      </c>
      <c r="M74" s="420">
        <v>97535</v>
      </c>
      <c r="N74" s="407" t="s">
        <v>572</v>
      </c>
      <c r="O74" s="217" t="s">
        <v>347</v>
      </c>
      <c r="P74" s="78"/>
    </row>
    <row r="75" spans="1:16" ht="50.25" customHeight="1">
      <c r="A75" s="79">
        <f t="shared" si="4"/>
        <v>30</v>
      </c>
      <c r="B75" s="12" t="s">
        <v>291</v>
      </c>
      <c r="C75" s="246" t="s">
        <v>274</v>
      </c>
      <c r="D75" s="116" t="s">
        <v>281</v>
      </c>
      <c r="E75" s="222" t="s">
        <v>394</v>
      </c>
      <c r="F75" s="421">
        <v>54700</v>
      </c>
      <c r="G75" s="421">
        <v>10090</v>
      </c>
      <c r="H75" s="421">
        <v>43738</v>
      </c>
      <c r="I75" s="421">
        <v>872</v>
      </c>
      <c r="J75" s="420">
        <v>54700</v>
      </c>
      <c r="K75" s="420" t="s">
        <v>439</v>
      </c>
      <c r="L75" s="420" t="s">
        <v>439</v>
      </c>
      <c r="M75" s="420" t="s">
        <v>439</v>
      </c>
      <c r="N75" s="132" t="s">
        <v>596</v>
      </c>
      <c r="O75" s="90" t="s">
        <v>461</v>
      </c>
      <c r="P75" s="88"/>
    </row>
    <row r="76" spans="1:16" ht="51" customHeight="1">
      <c r="A76" s="92">
        <f t="shared" si="4"/>
        <v>31</v>
      </c>
      <c r="B76" s="12" t="s">
        <v>391</v>
      </c>
      <c r="C76" s="246" t="s">
        <v>274</v>
      </c>
      <c r="D76" s="116" t="s">
        <v>281</v>
      </c>
      <c r="E76" s="222" t="s">
        <v>394</v>
      </c>
      <c r="F76" s="421">
        <v>55510</v>
      </c>
      <c r="G76" s="421">
        <v>10781</v>
      </c>
      <c r="H76" s="421">
        <v>43855</v>
      </c>
      <c r="I76" s="421">
        <v>874</v>
      </c>
      <c r="J76" s="420">
        <v>55510</v>
      </c>
      <c r="K76" s="420" t="s">
        <v>439</v>
      </c>
      <c r="L76" s="420" t="s">
        <v>439</v>
      </c>
      <c r="M76" s="420" t="s">
        <v>439</v>
      </c>
      <c r="N76" s="132" t="s">
        <v>596</v>
      </c>
      <c r="O76" s="90" t="s">
        <v>461</v>
      </c>
      <c r="P76" s="88"/>
    </row>
    <row r="77" spans="1:16" ht="67.5" customHeight="1">
      <c r="A77" s="92">
        <f t="shared" si="4"/>
        <v>32</v>
      </c>
      <c r="B77" s="12" t="s">
        <v>630</v>
      </c>
      <c r="C77" s="246" t="s">
        <v>283</v>
      </c>
      <c r="D77" s="116" t="s">
        <v>281</v>
      </c>
      <c r="E77" s="222" t="s">
        <v>631</v>
      </c>
      <c r="F77" s="421">
        <v>207250</v>
      </c>
      <c r="G77" s="421" t="s">
        <v>439</v>
      </c>
      <c r="H77" s="421" t="s">
        <v>439</v>
      </c>
      <c r="I77" s="421" t="s">
        <v>439</v>
      </c>
      <c r="J77" s="420" t="s">
        <v>439</v>
      </c>
      <c r="K77" s="421" t="s">
        <v>439</v>
      </c>
      <c r="L77" s="421" t="s">
        <v>439</v>
      </c>
      <c r="M77" s="421" t="s">
        <v>439</v>
      </c>
      <c r="N77" s="132" t="s">
        <v>626</v>
      </c>
      <c r="O77" s="124" t="s">
        <v>271</v>
      </c>
      <c r="P77" s="88"/>
    </row>
    <row r="78" spans="1:16" ht="44.25" customHeight="1">
      <c r="A78" s="92">
        <f t="shared" si="4"/>
        <v>33</v>
      </c>
      <c r="B78" s="12" t="s">
        <v>294</v>
      </c>
      <c r="C78" s="106" t="s">
        <v>283</v>
      </c>
      <c r="D78" s="116" t="s">
        <v>281</v>
      </c>
      <c r="E78" s="116" t="s">
        <v>284</v>
      </c>
      <c r="F78" s="427">
        <v>80400</v>
      </c>
      <c r="G78" s="427">
        <v>3019.5</v>
      </c>
      <c r="H78" s="427">
        <v>76109</v>
      </c>
      <c r="I78" s="427">
        <v>0</v>
      </c>
      <c r="J78" s="420">
        <v>79128.5</v>
      </c>
      <c r="K78" s="427">
        <v>64761.5</v>
      </c>
      <c r="L78" s="427">
        <v>14367</v>
      </c>
      <c r="M78" s="427">
        <v>64761.5</v>
      </c>
      <c r="N78" s="407" t="s">
        <v>572</v>
      </c>
      <c r="O78" s="90" t="s">
        <v>460</v>
      </c>
      <c r="P78" s="78"/>
    </row>
    <row r="79" spans="1:16" ht="39.75" customHeight="1">
      <c r="A79" s="481">
        <f t="shared" si="4"/>
        <v>34</v>
      </c>
      <c r="B79" s="463" t="s">
        <v>295</v>
      </c>
      <c r="C79" s="247" t="s">
        <v>441</v>
      </c>
      <c r="D79" s="486" t="s">
        <v>281</v>
      </c>
      <c r="E79" s="466" t="s">
        <v>284</v>
      </c>
      <c r="F79" s="424">
        <f>SUM(F80:F81)</f>
        <v>45766.666666666664</v>
      </c>
      <c r="G79" s="424">
        <f aca="true" t="shared" si="5" ref="G79:M79">SUM(G80:G81)</f>
        <v>795.6666666666666</v>
      </c>
      <c r="H79" s="424">
        <f t="shared" si="5"/>
        <v>44370</v>
      </c>
      <c r="I79" s="424">
        <f t="shared" si="5"/>
        <v>0</v>
      </c>
      <c r="J79" s="420"/>
      <c r="K79" s="424">
        <f t="shared" si="5"/>
        <v>37172</v>
      </c>
      <c r="L79" s="424">
        <f t="shared" si="5"/>
        <v>7993.666666666666</v>
      </c>
      <c r="M79" s="424">
        <f t="shared" si="5"/>
        <v>37172</v>
      </c>
      <c r="N79" s="489" t="s">
        <v>572</v>
      </c>
      <c r="O79" s="472" t="s">
        <v>460</v>
      </c>
      <c r="P79" s="78"/>
    </row>
    <row r="80" spans="1:16" ht="42.75" customHeight="1">
      <c r="A80" s="484"/>
      <c r="B80" s="464"/>
      <c r="C80" s="246" t="s">
        <v>283</v>
      </c>
      <c r="D80" s="487"/>
      <c r="E80" s="467"/>
      <c r="F80" s="427">
        <v>44766.666666666664</v>
      </c>
      <c r="G80" s="427">
        <v>795.6666666666666</v>
      </c>
      <c r="H80" s="427">
        <v>43370</v>
      </c>
      <c r="I80" s="427">
        <v>0</v>
      </c>
      <c r="J80" s="420">
        <v>44165.666666666664</v>
      </c>
      <c r="K80" s="427">
        <v>36172</v>
      </c>
      <c r="L80" s="427">
        <v>7993.666666666666</v>
      </c>
      <c r="M80" s="427">
        <v>36172</v>
      </c>
      <c r="N80" s="490"/>
      <c r="O80" s="473"/>
      <c r="P80" s="78"/>
    </row>
    <row r="81" spans="1:16" ht="40.5" customHeight="1">
      <c r="A81" s="485"/>
      <c r="B81" s="465"/>
      <c r="C81" s="246" t="s">
        <v>437</v>
      </c>
      <c r="D81" s="488"/>
      <c r="E81" s="468"/>
      <c r="F81" s="427">
        <v>1000</v>
      </c>
      <c r="G81" s="427">
        <v>0</v>
      </c>
      <c r="H81" s="427">
        <v>1000</v>
      </c>
      <c r="I81" s="427">
        <v>0</v>
      </c>
      <c r="J81" s="420">
        <v>1000</v>
      </c>
      <c r="K81" s="427">
        <v>1000</v>
      </c>
      <c r="L81" s="427">
        <v>0</v>
      </c>
      <c r="M81" s="427">
        <v>1000</v>
      </c>
      <c r="N81" s="491"/>
      <c r="O81" s="474"/>
      <c r="P81" s="78"/>
    </row>
    <row r="82" spans="1:16" ht="45.75" customHeight="1">
      <c r="A82" s="79">
        <f>A79+1</f>
        <v>35</v>
      </c>
      <c r="B82" s="83" t="s">
        <v>352</v>
      </c>
      <c r="C82" s="246" t="s">
        <v>283</v>
      </c>
      <c r="D82" s="116" t="s">
        <v>514</v>
      </c>
      <c r="E82" s="220" t="s">
        <v>353</v>
      </c>
      <c r="F82" s="427">
        <v>35000</v>
      </c>
      <c r="G82" s="427">
        <v>70</v>
      </c>
      <c r="H82" s="427">
        <v>0</v>
      </c>
      <c r="I82" s="427">
        <v>34700</v>
      </c>
      <c r="J82" s="420">
        <v>35000</v>
      </c>
      <c r="K82" s="427">
        <v>70</v>
      </c>
      <c r="L82" s="427">
        <v>0</v>
      </c>
      <c r="M82" s="427">
        <v>34770</v>
      </c>
      <c r="N82" s="132" t="s">
        <v>596</v>
      </c>
      <c r="O82" s="90" t="s">
        <v>141</v>
      </c>
      <c r="P82" s="78"/>
    </row>
    <row r="83" spans="1:16" ht="64.5" customHeight="1">
      <c r="A83" s="79">
        <f aca="true" t="shared" si="6" ref="A83:A89">A82+1</f>
        <v>36</v>
      </c>
      <c r="B83" s="83" t="s">
        <v>635</v>
      </c>
      <c r="C83" s="246" t="s">
        <v>283</v>
      </c>
      <c r="D83" s="116" t="s">
        <v>514</v>
      </c>
      <c r="E83" s="220" t="s">
        <v>625</v>
      </c>
      <c r="F83" s="427">
        <v>40000</v>
      </c>
      <c r="G83" s="427">
        <v>45</v>
      </c>
      <c r="H83" s="427">
        <v>0</v>
      </c>
      <c r="I83" s="427">
        <v>39571</v>
      </c>
      <c r="J83" s="421">
        <v>40000</v>
      </c>
      <c r="K83" s="427">
        <v>45</v>
      </c>
      <c r="L83" s="427">
        <v>0</v>
      </c>
      <c r="M83" s="427">
        <v>39616</v>
      </c>
      <c r="N83" s="132" t="s">
        <v>626</v>
      </c>
      <c r="O83" s="124" t="s">
        <v>271</v>
      </c>
      <c r="P83" s="78"/>
    </row>
    <row r="84" spans="1:27" s="448" customFormat="1" ht="56.25" customHeight="1">
      <c r="A84" s="272">
        <f>A83+1</f>
        <v>37</v>
      </c>
      <c r="B84" s="273" t="s">
        <v>562</v>
      </c>
      <c r="C84" s="444" t="s">
        <v>283</v>
      </c>
      <c r="D84" s="275" t="s">
        <v>281</v>
      </c>
      <c r="E84" s="276" t="s">
        <v>284</v>
      </c>
      <c r="F84" s="475" t="s">
        <v>633</v>
      </c>
      <c r="G84" s="476"/>
      <c r="H84" s="476"/>
      <c r="I84" s="476"/>
      <c r="J84" s="476"/>
      <c r="K84" s="476"/>
      <c r="L84" s="476"/>
      <c r="M84" s="476"/>
      <c r="N84" s="477"/>
      <c r="O84" s="445" t="s">
        <v>634</v>
      </c>
      <c r="P84" s="446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</row>
    <row r="85" spans="1:16" ht="60" customHeight="1">
      <c r="A85" s="79">
        <f t="shared" si="6"/>
        <v>38</v>
      </c>
      <c r="B85" s="12" t="s">
        <v>296</v>
      </c>
      <c r="C85" s="106" t="s">
        <v>283</v>
      </c>
      <c r="D85" s="116" t="s">
        <v>281</v>
      </c>
      <c r="E85" s="116" t="s">
        <v>284</v>
      </c>
      <c r="F85" s="427">
        <v>406825</v>
      </c>
      <c r="G85" s="427">
        <v>23937</v>
      </c>
      <c r="H85" s="427">
        <v>379099</v>
      </c>
      <c r="I85" s="427">
        <v>0</v>
      </c>
      <c r="J85" s="420">
        <v>403036</v>
      </c>
      <c r="K85" s="427">
        <v>322204</v>
      </c>
      <c r="L85" s="427">
        <v>80832</v>
      </c>
      <c r="M85" s="427">
        <v>322204</v>
      </c>
      <c r="N85" s="407" t="s">
        <v>572</v>
      </c>
      <c r="O85" s="90" t="s">
        <v>460</v>
      </c>
      <c r="P85" s="78"/>
    </row>
    <row r="86" spans="1:16" ht="59.25" customHeight="1">
      <c r="A86" s="79">
        <f t="shared" si="6"/>
        <v>39</v>
      </c>
      <c r="B86" s="107" t="s">
        <v>553</v>
      </c>
      <c r="C86" s="106" t="s">
        <v>283</v>
      </c>
      <c r="D86" s="116" t="s">
        <v>281</v>
      </c>
      <c r="E86" s="222" t="s">
        <v>394</v>
      </c>
      <c r="F86" s="427">
        <v>84621</v>
      </c>
      <c r="G86" s="427">
        <v>8761</v>
      </c>
      <c r="H86" s="427">
        <v>74727</v>
      </c>
      <c r="I86" s="427">
        <v>1133</v>
      </c>
      <c r="J86" s="421">
        <v>84621</v>
      </c>
      <c r="K86" s="420" t="s">
        <v>439</v>
      </c>
      <c r="L86" s="420" t="s">
        <v>439</v>
      </c>
      <c r="M86" s="420" t="s">
        <v>439</v>
      </c>
      <c r="N86" s="132" t="s">
        <v>596</v>
      </c>
      <c r="O86" s="90" t="s">
        <v>571</v>
      </c>
      <c r="P86" s="78"/>
    </row>
    <row r="87" spans="1:27" s="448" customFormat="1" ht="40.5" customHeight="1">
      <c r="A87" s="272">
        <f t="shared" si="6"/>
        <v>40</v>
      </c>
      <c r="B87" s="273" t="s">
        <v>359</v>
      </c>
      <c r="C87" s="449" t="s">
        <v>283</v>
      </c>
      <c r="D87" s="276" t="s">
        <v>281</v>
      </c>
      <c r="E87" s="276" t="s">
        <v>360</v>
      </c>
      <c r="F87" s="475" t="s">
        <v>633</v>
      </c>
      <c r="G87" s="476"/>
      <c r="H87" s="476"/>
      <c r="I87" s="476"/>
      <c r="J87" s="476"/>
      <c r="K87" s="476"/>
      <c r="L87" s="476"/>
      <c r="M87" s="476"/>
      <c r="N87" s="477"/>
      <c r="O87" s="445" t="s">
        <v>634</v>
      </c>
      <c r="P87" s="446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</row>
    <row r="88" spans="1:16" ht="75" customHeight="1">
      <c r="A88" s="79">
        <f t="shared" si="6"/>
        <v>41</v>
      </c>
      <c r="B88" s="107" t="s">
        <v>579</v>
      </c>
      <c r="C88" s="106" t="s">
        <v>283</v>
      </c>
      <c r="D88" s="228" t="s">
        <v>281</v>
      </c>
      <c r="E88" s="116" t="s">
        <v>284</v>
      </c>
      <c r="F88" s="427">
        <v>115927.66666666667</v>
      </c>
      <c r="G88" s="427">
        <v>1753</v>
      </c>
      <c r="H88" s="427">
        <v>112618</v>
      </c>
      <c r="I88" s="427">
        <v>370.3333333333333</v>
      </c>
      <c r="J88" s="421">
        <v>114741.33333333333</v>
      </c>
      <c r="K88" s="427">
        <v>73961.66666666666</v>
      </c>
      <c r="L88" s="427">
        <v>40409.333333333336</v>
      </c>
      <c r="M88" s="427">
        <v>74332</v>
      </c>
      <c r="N88" s="407" t="s">
        <v>572</v>
      </c>
      <c r="O88" s="90" t="s">
        <v>555</v>
      </c>
      <c r="P88" s="78"/>
    </row>
    <row r="89" spans="1:16" ht="34.5" customHeight="1">
      <c r="A89" s="481">
        <f t="shared" si="6"/>
        <v>42</v>
      </c>
      <c r="B89" s="463" t="s">
        <v>517</v>
      </c>
      <c r="C89" s="247" t="s">
        <v>441</v>
      </c>
      <c r="D89" s="486" t="s">
        <v>281</v>
      </c>
      <c r="E89" s="486" t="s">
        <v>284</v>
      </c>
      <c r="F89" s="424">
        <f>SUM(F90:F91)</f>
        <v>121325</v>
      </c>
      <c r="G89" s="424">
        <f aca="true" t="shared" si="7" ref="G89:M89">SUM(G90:G91)</f>
        <v>485</v>
      </c>
      <c r="H89" s="424">
        <f t="shared" si="7"/>
        <v>119360</v>
      </c>
      <c r="I89" s="424">
        <f t="shared" si="7"/>
        <v>0</v>
      </c>
      <c r="J89" s="420"/>
      <c r="K89" s="424">
        <f t="shared" si="7"/>
        <v>87485.5</v>
      </c>
      <c r="L89" s="424">
        <f t="shared" si="7"/>
        <v>32359.5</v>
      </c>
      <c r="M89" s="424">
        <f t="shared" si="7"/>
        <v>87485.5</v>
      </c>
      <c r="N89" s="489" t="s">
        <v>572</v>
      </c>
      <c r="O89" s="472" t="s">
        <v>156</v>
      </c>
      <c r="P89" s="78"/>
    </row>
    <row r="90" spans="1:16" ht="36" customHeight="1">
      <c r="A90" s="482"/>
      <c r="B90" s="464"/>
      <c r="C90" s="246" t="s">
        <v>283</v>
      </c>
      <c r="D90" s="487"/>
      <c r="E90" s="494"/>
      <c r="F90" s="427">
        <v>121065</v>
      </c>
      <c r="G90" s="426">
        <v>485</v>
      </c>
      <c r="H90" s="426">
        <v>119100</v>
      </c>
      <c r="I90" s="426">
        <v>0</v>
      </c>
      <c r="J90" s="426">
        <v>119585</v>
      </c>
      <c r="K90" s="426">
        <v>87225.5</v>
      </c>
      <c r="L90" s="426">
        <v>32359.5</v>
      </c>
      <c r="M90" s="426">
        <v>87225.5</v>
      </c>
      <c r="N90" s="490"/>
      <c r="O90" s="492"/>
      <c r="P90" s="78"/>
    </row>
    <row r="91" spans="1:16" ht="34.5" customHeight="1">
      <c r="A91" s="483"/>
      <c r="B91" s="465"/>
      <c r="C91" s="246" t="s">
        <v>437</v>
      </c>
      <c r="D91" s="488"/>
      <c r="E91" s="495"/>
      <c r="F91" s="427">
        <v>260</v>
      </c>
      <c r="G91" s="426">
        <v>0</v>
      </c>
      <c r="H91" s="426">
        <v>260</v>
      </c>
      <c r="I91" s="426">
        <v>0</v>
      </c>
      <c r="J91" s="426">
        <v>260</v>
      </c>
      <c r="K91" s="426">
        <v>260</v>
      </c>
      <c r="L91" s="426">
        <v>0</v>
      </c>
      <c r="M91" s="426">
        <v>260</v>
      </c>
      <c r="N91" s="491"/>
      <c r="O91" s="493"/>
      <c r="P91" s="78"/>
    </row>
    <row r="92" spans="1:16" ht="67.5" customHeight="1">
      <c r="A92" s="79">
        <f>A89+1</f>
        <v>43</v>
      </c>
      <c r="B92" s="84" t="s">
        <v>628</v>
      </c>
      <c r="C92" s="246" t="s">
        <v>283</v>
      </c>
      <c r="D92" s="229" t="s">
        <v>281</v>
      </c>
      <c r="E92" s="222" t="s">
        <v>394</v>
      </c>
      <c r="F92" s="427">
        <v>98750</v>
      </c>
      <c r="G92" s="426">
        <v>0</v>
      </c>
      <c r="H92" s="420" t="s">
        <v>439</v>
      </c>
      <c r="I92" s="420" t="s">
        <v>439</v>
      </c>
      <c r="J92" s="420" t="s">
        <v>439</v>
      </c>
      <c r="K92" s="420" t="s">
        <v>439</v>
      </c>
      <c r="L92" s="420" t="s">
        <v>439</v>
      </c>
      <c r="M92" s="420" t="s">
        <v>439</v>
      </c>
      <c r="N92" s="132" t="s">
        <v>626</v>
      </c>
      <c r="O92" s="124" t="s">
        <v>271</v>
      </c>
      <c r="P92" s="78"/>
    </row>
    <row r="93" spans="1:16" ht="34.5" customHeight="1">
      <c r="A93" s="481">
        <f>A92+1</f>
        <v>44</v>
      </c>
      <c r="B93" s="463" t="s">
        <v>515</v>
      </c>
      <c r="C93" s="247" t="s">
        <v>441</v>
      </c>
      <c r="D93" s="486" t="s">
        <v>281</v>
      </c>
      <c r="E93" s="466" t="s">
        <v>284</v>
      </c>
      <c r="F93" s="424">
        <f>SUM(F94:F95)</f>
        <v>11999.666666666666</v>
      </c>
      <c r="G93" s="424">
        <f>SUM(G94:G95)</f>
        <v>531.3333333333334</v>
      </c>
      <c r="H93" s="424">
        <f>SUM(H94:H95)</f>
        <v>0</v>
      </c>
      <c r="I93" s="424">
        <f>SUM(I94:I95)</f>
        <v>11245.666666666666</v>
      </c>
      <c r="J93" s="420"/>
      <c r="K93" s="424">
        <f>SUM(K94:K95)</f>
        <v>531.3333333333334</v>
      </c>
      <c r="L93" s="424">
        <f>SUM(L94:L95)</f>
        <v>0</v>
      </c>
      <c r="M93" s="424">
        <f>SUM(M94:M95)</f>
        <v>11777</v>
      </c>
      <c r="N93" s="538" t="s">
        <v>596</v>
      </c>
      <c r="O93" s="472" t="s">
        <v>157</v>
      </c>
      <c r="P93" s="78"/>
    </row>
    <row r="94" spans="1:16" ht="28.5" customHeight="1">
      <c r="A94" s="484"/>
      <c r="B94" s="464"/>
      <c r="C94" s="246" t="s">
        <v>283</v>
      </c>
      <c r="D94" s="487"/>
      <c r="E94" s="467"/>
      <c r="F94" s="427">
        <v>11837.666666666666</v>
      </c>
      <c r="G94" s="427">
        <v>521.3333333333334</v>
      </c>
      <c r="H94" s="427">
        <v>0</v>
      </c>
      <c r="I94" s="427">
        <v>11093.666666666666</v>
      </c>
      <c r="J94" s="420">
        <v>11837.666666666666</v>
      </c>
      <c r="K94" s="427">
        <v>521.3333333333334</v>
      </c>
      <c r="L94" s="427">
        <v>0</v>
      </c>
      <c r="M94" s="427">
        <v>11615</v>
      </c>
      <c r="N94" s="538"/>
      <c r="O94" s="473"/>
      <c r="P94" s="78"/>
    </row>
    <row r="95" spans="1:16" ht="33" customHeight="1">
      <c r="A95" s="484"/>
      <c r="B95" s="465"/>
      <c r="C95" s="246" t="s">
        <v>437</v>
      </c>
      <c r="D95" s="488"/>
      <c r="E95" s="468"/>
      <c r="F95" s="427">
        <v>162</v>
      </c>
      <c r="G95" s="427">
        <v>10</v>
      </c>
      <c r="H95" s="427">
        <v>0</v>
      </c>
      <c r="I95" s="427">
        <v>152</v>
      </c>
      <c r="J95" s="420">
        <v>162</v>
      </c>
      <c r="K95" s="427">
        <v>10</v>
      </c>
      <c r="L95" s="427">
        <v>0</v>
      </c>
      <c r="M95" s="427">
        <v>162</v>
      </c>
      <c r="N95" s="538"/>
      <c r="O95" s="474"/>
      <c r="P95" s="78"/>
    </row>
    <row r="96" spans="1:16" ht="45.75" customHeight="1">
      <c r="A96" s="79">
        <f>A93+1</f>
        <v>45</v>
      </c>
      <c r="B96" s="107" t="s">
        <v>516</v>
      </c>
      <c r="C96" s="106" t="s">
        <v>283</v>
      </c>
      <c r="D96" s="228" t="s">
        <v>281</v>
      </c>
      <c r="E96" s="222" t="s">
        <v>163</v>
      </c>
      <c r="F96" s="427">
        <v>13500</v>
      </c>
      <c r="G96" s="427">
        <v>547.2</v>
      </c>
      <c r="H96" s="427">
        <v>0</v>
      </c>
      <c r="I96" s="427">
        <v>12722.4</v>
      </c>
      <c r="J96" s="420">
        <v>13500</v>
      </c>
      <c r="K96" s="427">
        <v>547.2</v>
      </c>
      <c r="L96" s="427">
        <v>0</v>
      </c>
      <c r="M96" s="427">
        <v>13269.6</v>
      </c>
      <c r="N96" s="132" t="s">
        <v>596</v>
      </c>
      <c r="O96" s="90" t="s">
        <v>157</v>
      </c>
      <c r="P96" s="78"/>
    </row>
    <row r="97" spans="1:16" ht="33.75" customHeight="1">
      <c r="A97" s="481">
        <f>A96+1</f>
        <v>46</v>
      </c>
      <c r="B97" s="463" t="s">
        <v>600</v>
      </c>
      <c r="C97" s="247" t="s">
        <v>441</v>
      </c>
      <c r="D97" s="486" t="s">
        <v>281</v>
      </c>
      <c r="E97" s="466" t="s">
        <v>284</v>
      </c>
      <c r="F97" s="424">
        <f>SUM(F98:F99)</f>
        <v>119101.33333333333</v>
      </c>
      <c r="G97" s="424" t="s">
        <v>272</v>
      </c>
      <c r="H97" s="424" t="s">
        <v>272</v>
      </c>
      <c r="I97" s="424" t="s">
        <v>272</v>
      </c>
      <c r="J97" s="420"/>
      <c r="K97" s="424" t="s">
        <v>272</v>
      </c>
      <c r="L97" s="424" t="s">
        <v>272</v>
      </c>
      <c r="M97" s="424" t="s">
        <v>272</v>
      </c>
      <c r="N97" s="489" t="s">
        <v>596</v>
      </c>
      <c r="O97" s="503" t="s">
        <v>621</v>
      </c>
      <c r="P97" s="78"/>
    </row>
    <row r="98" spans="1:16" ht="33.75" customHeight="1">
      <c r="A98" s="484"/>
      <c r="B98" s="464"/>
      <c r="C98" s="246" t="s">
        <v>283</v>
      </c>
      <c r="D98" s="487"/>
      <c r="E98" s="467"/>
      <c r="F98" s="421">
        <v>119000</v>
      </c>
      <c r="G98" s="421" t="s">
        <v>584</v>
      </c>
      <c r="H98" s="421" t="s">
        <v>585</v>
      </c>
      <c r="I98" s="421" t="s">
        <v>439</v>
      </c>
      <c r="J98" s="420" t="s">
        <v>439</v>
      </c>
      <c r="K98" s="421" t="s">
        <v>439</v>
      </c>
      <c r="L98" s="421" t="s">
        <v>439</v>
      </c>
      <c r="M98" s="421" t="s">
        <v>439</v>
      </c>
      <c r="N98" s="490"/>
      <c r="O98" s="504"/>
      <c r="P98" s="78"/>
    </row>
    <row r="99" spans="1:16" ht="30" customHeight="1">
      <c r="A99" s="484"/>
      <c r="B99" s="464"/>
      <c r="C99" s="108" t="s">
        <v>437</v>
      </c>
      <c r="D99" s="487"/>
      <c r="E99" s="468"/>
      <c r="F99" s="428">
        <v>101.33333333333333</v>
      </c>
      <c r="G99" s="428" t="s">
        <v>439</v>
      </c>
      <c r="H99" s="428" t="s">
        <v>439</v>
      </c>
      <c r="I99" s="428" t="s">
        <v>439</v>
      </c>
      <c r="J99" s="429" t="s">
        <v>439</v>
      </c>
      <c r="K99" s="428" t="s">
        <v>439</v>
      </c>
      <c r="L99" s="428" t="s">
        <v>439</v>
      </c>
      <c r="M99" s="428" t="s">
        <v>439</v>
      </c>
      <c r="N99" s="491"/>
      <c r="O99" s="504"/>
      <c r="P99" s="78"/>
    </row>
    <row r="100" spans="1:16" ht="36.75" customHeight="1">
      <c r="A100" s="481">
        <f>A97+1</f>
        <v>47</v>
      </c>
      <c r="B100" s="463" t="s">
        <v>297</v>
      </c>
      <c r="C100" s="247" t="s">
        <v>441</v>
      </c>
      <c r="D100" s="486" t="s">
        <v>281</v>
      </c>
      <c r="E100" s="466" t="s">
        <v>284</v>
      </c>
      <c r="F100" s="424">
        <f>SUM(F101:F102)</f>
        <v>28925</v>
      </c>
      <c r="G100" s="424">
        <f aca="true" t="shared" si="8" ref="G100:M100">SUM(G101:G102)</f>
        <v>446</v>
      </c>
      <c r="H100" s="424">
        <f t="shared" si="8"/>
        <v>27149.5</v>
      </c>
      <c r="I100" s="424">
        <f t="shared" si="8"/>
        <v>0</v>
      </c>
      <c r="J100" s="420"/>
      <c r="K100" s="424">
        <f t="shared" si="8"/>
        <v>22521</v>
      </c>
      <c r="L100" s="424">
        <f t="shared" si="8"/>
        <v>5074.5</v>
      </c>
      <c r="M100" s="424">
        <f t="shared" si="8"/>
        <v>22521</v>
      </c>
      <c r="N100" s="489" t="s">
        <v>572</v>
      </c>
      <c r="O100" s="472" t="s">
        <v>460</v>
      </c>
      <c r="P100" s="78"/>
    </row>
    <row r="101" spans="1:16" ht="37.5" customHeight="1">
      <c r="A101" s="484"/>
      <c r="B101" s="464"/>
      <c r="C101" s="246" t="s">
        <v>283</v>
      </c>
      <c r="D101" s="487"/>
      <c r="E101" s="467"/>
      <c r="F101" s="427">
        <v>27475</v>
      </c>
      <c r="G101" s="427">
        <v>446</v>
      </c>
      <c r="H101" s="427">
        <v>25699.5</v>
      </c>
      <c r="I101" s="427">
        <v>0</v>
      </c>
      <c r="J101" s="420">
        <v>26145.5</v>
      </c>
      <c r="K101" s="427">
        <v>21071</v>
      </c>
      <c r="L101" s="427">
        <v>5074.5</v>
      </c>
      <c r="M101" s="427">
        <v>21071</v>
      </c>
      <c r="N101" s="490"/>
      <c r="O101" s="473"/>
      <c r="P101" s="78"/>
    </row>
    <row r="102" spans="1:16" ht="39.75" customHeight="1">
      <c r="A102" s="485"/>
      <c r="B102" s="465"/>
      <c r="C102" s="246" t="s">
        <v>437</v>
      </c>
      <c r="D102" s="488"/>
      <c r="E102" s="468"/>
      <c r="F102" s="427">
        <v>1450</v>
      </c>
      <c r="G102" s="427">
        <v>0</v>
      </c>
      <c r="H102" s="427">
        <v>1450</v>
      </c>
      <c r="I102" s="427">
        <v>0</v>
      </c>
      <c r="J102" s="420">
        <v>1450</v>
      </c>
      <c r="K102" s="427">
        <v>1450</v>
      </c>
      <c r="L102" s="427">
        <v>0</v>
      </c>
      <c r="M102" s="427">
        <v>1450</v>
      </c>
      <c r="N102" s="491"/>
      <c r="O102" s="474"/>
      <c r="P102" s="78"/>
    </row>
    <row r="103" spans="1:16" ht="77.25" customHeight="1">
      <c r="A103" s="92">
        <f>A100+1</f>
        <v>48</v>
      </c>
      <c r="B103" s="12" t="s">
        <v>602</v>
      </c>
      <c r="C103" s="246" t="s">
        <v>283</v>
      </c>
      <c r="D103" s="116" t="s">
        <v>281</v>
      </c>
      <c r="E103" s="222" t="s">
        <v>394</v>
      </c>
      <c r="F103" s="427">
        <v>512925.2</v>
      </c>
      <c r="G103" s="427">
        <v>4387.4</v>
      </c>
      <c r="H103" s="427">
        <v>507878</v>
      </c>
      <c r="I103" s="427">
        <v>74.2</v>
      </c>
      <c r="J103" s="420">
        <v>512339.60000000003</v>
      </c>
      <c r="K103" s="427">
        <v>390098</v>
      </c>
      <c r="L103" s="427">
        <v>122167.4</v>
      </c>
      <c r="M103" s="427">
        <v>390172.20000000007</v>
      </c>
      <c r="N103" s="399" t="s">
        <v>572</v>
      </c>
      <c r="O103" s="90" t="s">
        <v>632</v>
      </c>
      <c r="P103" s="78"/>
    </row>
    <row r="104" spans="1:16" ht="81" customHeight="1">
      <c r="A104" s="79">
        <f>A103+1</f>
        <v>49</v>
      </c>
      <c r="B104" s="84" t="s">
        <v>355</v>
      </c>
      <c r="C104" s="221" t="s">
        <v>283</v>
      </c>
      <c r="D104" s="229" t="s">
        <v>281</v>
      </c>
      <c r="E104" s="229" t="s">
        <v>356</v>
      </c>
      <c r="F104" s="431">
        <v>164685.14285714287</v>
      </c>
      <c r="G104" s="431">
        <v>737.5714285714286</v>
      </c>
      <c r="H104" s="431">
        <v>163248.2857142857</v>
      </c>
      <c r="I104" s="431">
        <v>142</v>
      </c>
      <c r="J104" s="432">
        <v>164127.85714285713</v>
      </c>
      <c r="K104" s="431">
        <v>104879.99999999999</v>
      </c>
      <c r="L104" s="431">
        <v>59105.857142857145</v>
      </c>
      <c r="M104" s="431">
        <v>105021.99999999999</v>
      </c>
      <c r="N104" s="399" t="s">
        <v>572</v>
      </c>
      <c r="O104" s="219" t="s">
        <v>141</v>
      </c>
      <c r="P104" s="78"/>
    </row>
    <row r="105" spans="1:16" ht="33.75" customHeight="1">
      <c r="A105" s="481">
        <f>A104+1</f>
        <v>50</v>
      </c>
      <c r="B105" s="463" t="s">
        <v>298</v>
      </c>
      <c r="C105" s="247" t="s">
        <v>441</v>
      </c>
      <c r="D105" s="486" t="s">
        <v>281</v>
      </c>
      <c r="E105" s="466" t="s">
        <v>284</v>
      </c>
      <c r="F105" s="424">
        <f>SUM(F106:F107)</f>
        <v>67230</v>
      </c>
      <c r="G105" s="424">
        <f aca="true" t="shared" si="9" ref="G105:M105">SUM(G106:G107)</f>
        <v>1491.5</v>
      </c>
      <c r="H105" s="424">
        <f t="shared" si="9"/>
        <v>64369.5</v>
      </c>
      <c r="I105" s="424">
        <f t="shared" si="9"/>
        <v>0</v>
      </c>
      <c r="J105" s="420"/>
      <c r="K105" s="424">
        <f t="shared" si="9"/>
        <v>51811</v>
      </c>
      <c r="L105" s="424">
        <f t="shared" si="9"/>
        <v>14050</v>
      </c>
      <c r="M105" s="424">
        <f t="shared" si="9"/>
        <v>51811</v>
      </c>
      <c r="N105" s="489" t="s">
        <v>572</v>
      </c>
      <c r="O105" s="472" t="s">
        <v>460</v>
      </c>
      <c r="P105" s="78"/>
    </row>
    <row r="106" spans="1:16" ht="37.5" customHeight="1">
      <c r="A106" s="484"/>
      <c r="B106" s="464"/>
      <c r="C106" s="246" t="s">
        <v>283</v>
      </c>
      <c r="D106" s="487"/>
      <c r="E106" s="467"/>
      <c r="F106" s="427">
        <v>65530</v>
      </c>
      <c r="G106" s="427">
        <v>1491.5</v>
      </c>
      <c r="H106" s="427">
        <v>62669.5</v>
      </c>
      <c r="I106" s="427">
        <v>0</v>
      </c>
      <c r="J106" s="420">
        <v>64161</v>
      </c>
      <c r="K106" s="427">
        <v>50111</v>
      </c>
      <c r="L106" s="427">
        <v>14050</v>
      </c>
      <c r="M106" s="427">
        <v>50111</v>
      </c>
      <c r="N106" s="490"/>
      <c r="O106" s="473"/>
      <c r="P106" s="78"/>
    </row>
    <row r="107" spans="1:16" ht="33" customHeight="1">
      <c r="A107" s="485"/>
      <c r="B107" s="465"/>
      <c r="C107" s="246" t="s">
        <v>437</v>
      </c>
      <c r="D107" s="488"/>
      <c r="E107" s="468"/>
      <c r="F107" s="427">
        <v>1700</v>
      </c>
      <c r="G107" s="427">
        <v>0</v>
      </c>
      <c r="H107" s="427">
        <v>1700</v>
      </c>
      <c r="I107" s="427">
        <v>0</v>
      </c>
      <c r="J107" s="420">
        <v>1700</v>
      </c>
      <c r="K107" s="427">
        <v>1700</v>
      </c>
      <c r="L107" s="427">
        <v>0</v>
      </c>
      <c r="M107" s="427">
        <v>1700</v>
      </c>
      <c r="N107" s="491"/>
      <c r="O107" s="474"/>
      <c r="P107" s="78"/>
    </row>
    <row r="108" spans="1:16" ht="21" customHeight="1">
      <c r="A108" s="194">
        <f>A105+1</f>
        <v>51</v>
      </c>
      <c r="B108" s="461" t="s">
        <v>265</v>
      </c>
      <c r="C108" s="461"/>
      <c r="D108" s="461"/>
      <c r="E108" s="461"/>
      <c r="F108" s="461"/>
      <c r="G108" s="461"/>
      <c r="H108" s="461"/>
      <c r="I108" s="461"/>
      <c r="J108" s="461"/>
      <c r="K108" s="461"/>
      <c r="L108" s="461"/>
      <c r="M108" s="461"/>
      <c r="N108" s="461"/>
      <c r="O108" s="462"/>
      <c r="P108" s="88"/>
    </row>
    <row r="109" spans="1:16" ht="58.5" customHeight="1">
      <c r="A109" s="125">
        <f>A105+1</f>
        <v>51</v>
      </c>
      <c r="B109" s="12" t="s">
        <v>551</v>
      </c>
      <c r="C109" s="246" t="s">
        <v>552</v>
      </c>
      <c r="D109" s="116" t="s">
        <v>270</v>
      </c>
      <c r="E109" s="392" t="s">
        <v>618</v>
      </c>
      <c r="F109" s="398">
        <v>145357.15384615381</v>
      </c>
      <c r="G109" s="426">
        <v>0</v>
      </c>
      <c r="H109" s="426">
        <v>72216.85</v>
      </c>
      <c r="I109" s="426">
        <v>73140.30384615384</v>
      </c>
      <c r="J109" s="426">
        <v>145357.15384615381</v>
      </c>
      <c r="K109" s="426">
        <v>61061.23461538462</v>
      </c>
      <c r="L109" s="426">
        <v>11155.615384615385</v>
      </c>
      <c r="M109" s="426">
        <v>134201.53846153847</v>
      </c>
      <c r="N109" s="407" t="s">
        <v>572</v>
      </c>
      <c r="O109" s="393" t="s">
        <v>545</v>
      </c>
      <c r="P109" s="88"/>
    </row>
    <row r="110" spans="1:16" ht="59.25" customHeight="1">
      <c r="A110" s="125">
        <f>A109+1</f>
        <v>52</v>
      </c>
      <c r="B110" s="12" t="s">
        <v>343</v>
      </c>
      <c r="C110" s="246" t="s">
        <v>344</v>
      </c>
      <c r="D110" s="116" t="s">
        <v>270</v>
      </c>
      <c r="E110" s="222" t="s">
        <v>446</v>
      </c>
      <c r="F110" s="398">
        <v>48517.63157894737</v>
      </c>
      <c r="G110" s="426">
        <v>593.3552631578947</v>
      </c>
      <c r="H110" s="426">
        <v>47722.07894736842</v>
      </c>
      <c r="I110" s="426">
        <v>202.19736842105263</v>
      </c>
      <c r="J110" s="426">
        <v>48517.63157894737</v>
      </c>
      <c r="K110" s="426">
        <v>30958.36842105263</v>
      </c>
      <c r="L110" s="426">
        <v>17357.065789473683</v>
      </c>
      <c r="M110" s="426">
        <v>31160.565789473683</v>
      </c>
      <c r="N110" s="407" t="s">
        <v>572</v>
      </c>
      <c r="O110" s="217" t="s">
        <v>347</v>
      </c>
      <c r="P110" s="88"/>
    </row>
    <row r="111" spans="1:16" ht="17.25" customHeight="1">
      <c r="A111" s="91">
        <f>A105+1</f>
        <v>51</v>
      </c>
      <c r="B111" s="461" t="s">
        <v>172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2"/>
      <c r="P111" s="88"/>
    </row>
    <row r="112" spans="1:16" ht="17.25" customHeight="1">
      <c r="A112" s="91"/>
      <c r="B112" s="461" t="s">
        <v>448</v>
      </c>
      <c r="C112" s="461"/>
      <c r="D112" s="461"/>
      <c r="E112" s="461"/>
      <c r="F112" s="461"/>
      <c r="G112" s="461"/>
      <c r="H112" s="461"/>
      <c r="I112" s="461"/>
      <c r="J112" s="461"/>
      <c r="K112" s="461"/>
      <c r="L112" s="461"/>
      <c r="M112" s="461"/>
      <c r="N112" s="461"/>
      <c r="O112" s="462"/>
      <c r="P112" s="88"/>
    </row>
    <row r="113" spans="1:16" ht="36.75" customHeight="1">
      <c r="A113" s="79">
        <f>A110+1</f>
        <v>53</v>
      </c>
      <c r="B113" s="12" t="s">
        <v>519</v>
      </c>
      <c r="C113" s="246" t="s">
        <v>266</v>
      </c>
      <c r="D113" s="222" t="s">
        <v>513</v>
      </c>
      <c r="E113" s="222" t="s">
        <v>446</v>
      </c>
      <c r="F113" s="430">
        <v>474339.62264150946</v>
      </c>
      <c r="G113" s="433">
        <v>0</v>
      </c>
      <c r="H113" s="433">
        <v>0</v>
      </c>
      <c r="I113" s="433">
        <v>474339.62264150946</v>
      </c>
      <c r="J113" s="421">
        <v>474339.62264150946</v>
      </c>
      <c r="K113" s="433">
        <v>0</v>
      </c>
      <c r="L113" s="433">
        <v>0</v>
      </c>
      <c r="M113" s="433">
        <v>474339.62264150946</v>
      </c>
      <c r="N113" s="407" t="s">
        <v>596</v>
      </c>
      <c r="O113" s="90" t="s">
        <v>156</v>
      </c>
      <c r="P113" s="78"/>
    </row>
    <row r="114" spans="1:16" ht="44.25" customHeight="1">
      <c r="A114" s="79">
        <f aca="true" t="shared" si="10" ref="A114:A120">A113+1</f>
        <v>54</v>
      </c>
      <c r="B114" s="12" t="s">
        <v>140</v>
      </c>
      <c r="C114" s="246" t="s">
        <v>266</v>
      </c>
      <c r="D114" s="116" t="s">
        <v>270</v>
      </c>
      <c r="E114" s="222" t="s">
        <v>394</v>
      </c>
      <c r="F114" s="93" t="s">
        <v>273</v>
      </c>
      <c r="G114" s="426"/>
      <c r="H114" s="426"/>
      <c r="I114" s="426"/>
      <c r="J114" s="426"/>
      <c r="K114" s="426"/>
      <c r="L114" s="426"/>
      <c r="M114" s="426"/>
      <c r="N114" s="406" t="s">
        <v>572</v>
      </c>
      <c r="O114" s="90" t="s">
        <v>460</v>
      </c>
      <c r="P114" s="88"/>
    </row>
    <row r="115" spans="1:16" ht="53.25" customHeight="1">
      <c r="A115" s="79">
        <f t="shared" si="10"/>
        <v>55</v>
      </c>
      <c r="B115" s="12" t="s">
        <v>158</v>
      </c>
      <c r="C115" s="246" t="s">
        <v>266</v>
      </c>
      <c r="D115" s="116" t="s">
        <v>270</v>
      </c>
      <c r="E115" s="222" t="s">
        <v>394</v>
      </c>
      <c r="F115" s="398">
        <v>1045087.0833333334</v>
      </c>
      <c r="G115" s="426">
        <v>1327.6666666666667</v>
      </c>
      <c r="H115" s="426">
        <v>16034.833333333334</v>
      </c>
      <c r="I115" s="426">
        <v>1027724.5833333334</v>
      </c>
      <c r="J115" s="426">
        <v>1045087.0833333334</v>
      </c>
      <c r="K115" s="426">
        <v>6158.833333333334</v>
      </c>
      <c r="L115" s="426">
        <v>11203.666666666666</v>
      </c>
      <c r="M115" s="426">
        <v>1033883.4166666667</v>
      </c>
      <c r="N115" s="407" t="s">
        <v>596</v>
      </c>
      <c r="O115" s="217" t="s">
        <v>347</v>
      </c>
      <c r="P115" s="88"/>
    </row>
    <row r="116" spans="1:16" ht="64.5" customHeight="1">
      <c r="A116" s="125">
        <f>A115+1</f>
        <v>56</v>
      </c>
      <c r="B116" s="12" t="s">
        <v>551</v>
      </c>
      <c r="C116" s="246" t="s">
        <v>266</v>
      </c>
      <c r="D116" s="116" t="s">
        <v>270</v>
      </c>
      <c r="E116" s="392" t="s">
        <v>618</v>
      </c>
      <c r="F116" s="398">
        <v>40597.92307692308</v>
      </c>
      <c r="G116" s="426">
        <v>0</v>
      </c>
      <c r="H116" s="426">
        <v>19580.1</v>
      </c>
      <c r="I116" s="426">
        <v>21017.82307692308</v>
      </c>
      <c r="J116" s="426">
        <v>40597.92307692308</v>
      </c>
      <c r="K116" s="426">
        <v>16013.484615384614</v>
      </c>
      <c r="L116" s="426">
        <v>3566.6153846153848</v>
      </c>
      <c r="M116" s="426">
        <v>37031.307692307695</v>
      </c>
      <c r="N116" s="407" t="s">
        <v>572</v>
      </c>
      <c r="O116" s="393" t="s">
        <v>545</v>
      </c>
      <c r="P116" s="88"/>
    </row>
    <row r="117" spans="1:16" ht="40.5" customHeight="1">
      <c r="A117" s="307">
        <f>A116+1</f>
        <v>57</v>
      </c>
      <c r="B117" s="308" t="s">
        <v>444</v>
      </c>
      <c r="C117" s="309" t="s">
        <v>450</v>
      </c>
      <c r="D117" s="310" t="s">
        <v>270</v>
      </c>
      <c r="E117" s="311" t="s">
        <v>446</v>
      </c>
      <c r="F117" s="475" t="s">
        <v>608</v>
      </c>
      <c r="G117" s="476"/>
      <c r="H117" s="476"/>
      <c r="I117" s="476"/>
      <c r="J117" s="476"/>
      <c r="K117" s="476"/>
      <c r="L117" s="476"/>
      <c r="M117" s="476"/>
      <c r="N117" s="477"/>
      <c r="O117" s="318" t="s">
        <v>611</v>
      </c>
      <c r="P117" s="88"/>
    </row>
    <row r="118" spans="1:256" s="13" customFormat="1" ht="48.75" customHeight="1">
      <c r="A118" s="272">
        <f t="shared" si="10"/>
        <v>58</v>
      </c>
      <c r="B118" s="273" t="s">
        <v>520</v>
      </c>
      <c r="C118" s="274" t="s">
        <v>266</v>
      </c>
      <c r="D118" s="275" t="s">
        <v>270</v>
      </c>
      <c r="E118" s="276" t="s">
        <v>518</v>
      </c>
      <c r="F118" s="478" t="s">
        <v>608</v>
      </c>
      <c r="G118" s="479"/>
      <c r="H118" s="479"/>
      <c r="I118" s="479"/>
      <c r="J118" s="479"/>
      <c r="K118" s="479"/>
      <c r="L118" s="479"/>
      <c r="M118" s="479"/>
      <c r="N118" s="480"/>
      <c r="O118" s="319" t="s">
        <v>612</v>
      </c>
      <c r="P118" s="96"/>
      <c r="Q118" s="81"/>
      <c r="R118" s="254"/>
      <c r="S118" s="237"/>
      <c r="T118" s="238"/>
      <c r="U118" s="539"/>
      <c r="V118" s="540"/>
      <c r="W118" s="540"/>
      <c r="X118" s="540"/>
      <c r="Y118" s="540"/>
      <c r="Z118" s="540"/>
      <c r="AA118" s="540"/>
      <c r="AB118" s="540"/>
      <c r="AC118" s="541"/>
      <c r="AD118" s="317"/>
      <c r="AE118" s="96"/>
      <c r="AF118" s="81"/>
      <c r="AG118" s="254"/>
      <c r="AH118" s="237"/>
      <c r="AI118" s="238"/>
      <c r="AJ118" s="539"/>
      <c r="AK118" s="540"/>
      <c r="AL118" s="540"/>
      <c r="AM118" s="540"/>
      <c r="AN118" s="540"/>
      <c r="AO118" s="540"/>
      <c r="AP118" s="540"/>
      <c r="AQ118" s="540"/>
      <c r="AR118" s="541"/>
      <c r="AS118" s="317"/>
      <c r="AT118" s="96"/>
      <c r="AU118" s="81"/>
      <c r="AV118" s="254"/>
      <c r="AW118" s="237"/>
      <c r="AX118" s="238"/>
      <c r="AY118" s="539"/>
      <c r="AZ118" s="540"/>
      <c r="BA118" s="540"/>
      <c r="BB118" s="540"/>
      <c r="BC118" s="540"/>
      <c r="BD118" s="540"/>
      <c r="BE118" s="540"/>
      <c r="BF118" s="540"/>
      <c r="BG118" s="541"/>
      <c r="BH118" s="317"/>
      <c r="BI118" s="96"/>
      <c r="BJ118" s="81"/>
      <c r="BK118" s="254"/>
      <c r="BL118" s="237"/>
      <c r="BM118" s="238"/>
      <c r="BN118" s="539"/>
      <c r="BO118" s="540"/>
      <c r="BP118" s="540"/>
      <c r="BQ118" s="540"/>
      <c r="BR118" s="540"/>
      <c r="BS118" s="540"/>
      <c r="BT118" s="540"/>
      <c r="BU118" s="540"/>
      <c r="BV118" s="541"/>
      <c r="BW118" s="317"/>
      <c r="BX118" s="96"/>
      <c r="BY118" s="81"/>
      <c r="BZ118" s="254"/>
      <c r="CA118" s="237"/>
      <c r="CB118" s="238"/>
      <c r="CC118" s="539"/>
      <c r="CD118" s="540"/>
      <c r="CE118" s="540"/>
      <c r="CF118" s="540"/>
      <c r="CG118" s="540"/>
      <c r="CH118" s="540"/>
      <c r="CI118" s="540"/>
      <c r="CJ118" s="540"/>
      <c r="CK118" s="541"/>
      <c r="CL118" s="317"/>
      <c r="CM118" s="96"/>
      <c r="CN118" s="81"/>
      <c r="CO118" s="254"/>
      <c r="CP118" s="237"/>
      <c r="CQ118" s="238"/>
      <c r="CR118" s="539"/>
      <c r="CS118" s="540"/>
      <c r="CT118" s="540"/>
      <c r="CU118" s="540"/>
      <c r="CV118" s="540"/>
      <c r="CW118" s="540"/>
      <c r="CX118" s="540"/>
      <c r="CY118" s="540"/>
      <c r="CZ118" s="541"/>
      <c r="DA118" s="317"/>
      <c r="DB118" s="96"/>
      <c r="DC118" s="81"/>
      <c r="DD118" s="254"/>
      <c r="DE118" s="237"/>
      <c r="DF118" s="238"/>
      <c r="DG118" s="539"/>
      <c r="DH118" s="540"/>
      <c r="DI118" s="540"/>
      <c r="DJ118" s="540"/>
      <c r="DK118" s="540"/>
      <c r="DL118" s="540"/>
      <c r="DM118" s="540"/>
      <c r="DN118" s="540"/>
      <c r="DO118" s="541"/>
      <c r="DP118" s="317"/>
      <c r="DQ118" s="96"/>
      <c r="DR118" s="81"/>
      <c r="DS118" s="254"/>
      <c r="DT118" s="237"/>
      <c r="DU118" s="238"/>
      <c r="DV118" s="539"/>
      <c r="DW118" s="540"/>
      <c r="DX118" s="540"/>
      <c r="DY118" s="540"/>
      <c r="DZ118" s="540"/>
      <c r="EA118" s="540"/>
      <c r="EB118" s="540"/>
      <c r="EC118" s="540"/>
      <c r="ED118" s="541"/>
      <c r="EE118" s="317"/>
      <c r="EF118" s="96"/>
      <c r="EG118" s="81"/>
      <c r="EH118" s="254"/>
      <c r="EI118" s="237"/>
      <c r="EJ118" s="238"/>
      <c r="EK118" s="539"/>
      <c r="EL118" s="540"/>
      <c r="EM118" s="540"/>
      <c r="EN118" s="540"/>
      <c r="EO118" s="540"/>
      <c r="EP118" s="540"/>
      <c r="EQ118" s="540"/>
      <c r="ER118" s="540"/>
      <c r="ES118" s="541"/>
      <c r="ET118" s="317"/>
      <c r="EU118" s="96"/>
      <c r="EV118" s="81"/>
      <c r="EW118" s="254"/>
      <c r="EX118" s="237"/>
      <c r="EY118" s="238"/>
      <c r="EZ118" s="539"/>
      <c r="FA118" s="540"/>
      <c r="FB118" s="540"/>
      <c r="FC118" s="540"/>
      <c r="FD118" s="540"/>
      <c r="FE118" s="540"/>
      <c r="FF118" s="540"/>
      <c r="FG118" s="540"/>
      <c r="FH118" s="541"/>
      <c r="FI118" s="317"/>
      <c r="FJ118" s="96"/>
      <c r="FK118" s="81"/>
      <c r="FL118" s="254"/>
      <c r="FM118" s="237"/>
      <c r="FN118" s="238"/>
      <c r="FO118" s="539"/>
      <c r="FP118" s="540"/>
      <c r="FQ118" s="540"/>
      <c r="FR118" s="540"/>
      <c r="FS118" s="540"/>
      <c r="FT118" s="540"/>
      <c r="FU118" s="540"/>
      <c r="FV118" s="540"/>
      <c r="FW118" s="541"/>
      <c r="FX118" s="317"/>
      <c r="FY118" s="96"/>
      <c r="FZ118" s="81"/>
      <c r="GA118" s="254"/>
      <c r="GB118" s="237"/>
      <c r="GC118" s="238"/>
      <c r="GD118" s="539"/>
      <c r="GE118" s="540"/>
      <c r="GF118" s="540"/>
      <c r="GG118" s="540"/>
      <c r="GH118" s="540"/>
      <c r="GI118" s="540"/>
      <c r="GJ118" s="540"/>
      <c r="GK118" s="540"/>
      <c r="GL118" s="541"/>
      <c r="GM118" s="317"/>
      <c r="GN118" s="96"/>
      <c r="GO118" s="81"/>
      <c r="GP118" s="254"/>
      <c r="GQ118" s="237"/>
      <c r="GR118" s="238"/>
      <c r="GS118" s="539"/>
      <c r="GT118" s="540"/>
      <c r="GU118" s="540"/>
      <c r="GV118" s="540"/>
      <c r="GW118" s="540"/>
      <c r="GX118" s="540"/>
      <c r="GY118" s="540"/>
      <c r="GZ118" s="540"/>
      <c r="HA118" s="541"/>
      <c r="HB118" s="317"/>
      <c r="HC118" s="96"/>
      <c r="HD118" s="81"/>
      <c r="HE118" s="254"/>
      <c r="HF118" s="237"/>
      <c r="HG118" s="238"/>
      <c r="HH118" s="539"/>
      <c r="HI118" s="540"/>
      <c r="HJ118" s="540"/>
      <c r="HK118" s="540"/>
      <c r="HL118" s="540"/>
      <c r="HM118" s="540"/>
      <c r="HN118" s="540"/>
      <c r="HO118" s="540"/>
      <c r="HP118" s="541"/>
      <c r="HQ118" s="317"/>
      <c r="HR118" s="96"/>
      <c r="HS118" s="81"/>
      <c r="HT118" s="254"/>
      <c r="HU118" s="237"/>
      <c r="HV118" s="238"/>
      <c r="HW118" s="539"/>
      <c r="HX118" s="540"/>
      <c r="HY118" s="540"/>
      <c r="HZ118" s="540"/>
      <c r="IA118" s="540"/>
      <c r="IB118" s="540"/>
      <c r="IC118" s="540"/>
      <c r="ID118" s="540"/>
      <c r="IE118" s="541"/>
      <c r="IF118" s="317"/>
      <c r="IG118" s="96"/>
      <c r="IH118" s="81"/>
      <c r="II118" s="254"/>
      <c r="IJ118" s="237"/>
      <c r="IK118" s="238"/>
      <c r="IL118" s="539"/>
      <c r="IM118" s="540"/>
      <c r="IN118" s="540"/>
      <c r="IO118" s="540"/>
      <c r="IP118" s="540"/>
      <c r="IQ118" s="540"/>
      <c r="IR118" s="540"/>
      <c r="IS118" s="540"/>
      <c r="IT118" s="541"/>
      <c r="IU118" s="317"/>
      <c r="IV118" s="96"/>
    </row>
    <row r="119" spans="1:16" ht="40.5" customHeight="1">
      <c r="A119" s="312">
        <f t="shared" si="10"/>
        <v>59</v>
      </c>
      <c r="B119" s="313" t="s">
        <v>522</v>
      </c>
      <c r="C119" s="314" t="s">
        <v>266</v>
      </c>
      <c r="D119" s="315" t="s">
        <v>270</v>
      </c>
      <c r="E119" s="316" t="s">
        <v>521</v>
      </c>
      <c r="F119" s="469" t="s">
        <v>608</v>
      </c>
      <c r="G119" s="470"/>
      <c r="H119" s="470"/>
      <c r="I119" s="470"/>
      <c r="J119" s="470"/>
      <c r="K119" s="470"/>
      <c r="L119" s="470"/>
      <c r="M119" s="470"/>
      <c r="N119" s="471"/>
      <c r="O119" s="319" t="s">
        <v>612</v>
      </c>
      <c r="P119" s="88"/>
    </row>
    <row r="120" spans="1:16" ht="48.75" customHeight="1">
      <c r="A120" s="79">
        <f t="shared" si="10"/>
        <v>60</v>
      </c>
      <c r="B120" s="12" t="s">
        <v>397</v>
      </c>
      <c r="C120" s="80" t="s">
        <v>450</v>
      </c>
      <c r="D120" s="116" t="s">
        <v>270</v>
      </c>
      <c r="E120" s="222" t="s">
        <v>393</v>
      </c>
      <c r="F120" s="434">
        <v>72332</v>
      </c>
      <c r="G120" s="430">
        <v>23711</v>
      </c>
      <c r="H120" s="430">
        <v>47589</v>
      </c>
      <c r="I120" s="430">
        <v>1032</v>
      </c>
      <c r="J120" s="420">
        <f>SUM(G120:I120)</f>
        <v>72332</v>
      </c>
      <c r="K120" s="420" t="s">
        <v>439</v>
      </c>
      <c r="L120" s="420" t="s">
        <v>439</v>
      </c>
      <c r="M120" s="420" t="s">
        <v>439</v>
      </c>
      <c r="N120" s="406" t="s">
        <v>596</v>
      </c>
      <c r="O120" s="90" t="s">
        <v>461</v>
      </c>
      <c r="P120" s="78"/>
    </row>
    <row r="121" spans="1:16" ht="48.75" customHeight="1">
      <c r="A121" s="79">
        <f aca="true" t="shared" si="11" ref="A121:A130">A120+1</f>
        <v>61</v>
      </c>
      <c r="B121" s="12" t="s">
        <v>546</v>
      </c>
      <c r="C121" s="80" t="s">
        <v>450</v>
      </c>
      <c r="D121" s="116" t="s">
        <v>270</v>
      </c>
      <c r="E121" s="222" t="s">
        <v>395</v>
      </c>
      <c r="F121" s="434">
        <v>65255</v>
      </c>
      <c r="G121" s="430">
        <v>21708</v>
      </c>
      <c r="H121" s="430">
        <v>42669</v>
      </c>
      <c r="I121" s="430">
        <v>878</v>
      </c>
      <c r="J121" s="430"/>
      <c r="K121" s="420" t="s">
        <v>439</v>
      </c>
      <c r="L121" s="420" t="s">
        <v>439</v>
      </c>
      <c r="M121" s="420" t="s">
        <v>439</v>
      </c>
      <c r="N121" s="406" t="s">
        <v>596</v>
      </c>
      <c r="O121" s="90" t="s">
        <v>461</v>
      </c>
      <c r="P121" s="78"/>
    </row>
    <row r="122" spans="1:27" s="201" customFormat="1" ht="47.25" customHeight="1">
      <c r="A122" s="196">
        <f t="shared" si="11"/>
        <v>62</v>
      </c>
      <c r="B122" s="197" t="s">
        <v>442</v>
      </c>
      <c r="C122" s="248" t="s">
        <v>266</v>
      </c>
      <c r="D122" s="230" t="s">
        <v>270</v>
      </c>
      <c r="E122" s="231" t="s">
        <v>392</v>
      </c>
      <c r="F122" s="430">
        <v>135005.41666666666</v>
      </c>
      <c r="G122" s="435">
        <v>16604.833333333332</v>
      </c>
      <c r="H122" s="435">
        <v>115912.41666666667</v>
      </c>
      <c r="I122" s="435">
        <v>2488.1666666666665</v>
      </c>
      <c r="J122" s="420">
        <v>135005.41666666666</v>
      </c>
      <c r="K122" s="435">
        <v>108330.75</v>
      </c>
      <c r="L122" s="435">
        <v>24186.5</v>
      </c>
      <c r="M122" s="435">
        <v>110818.91666666666</v>
      </c>
      <c r="N122" s="409" t="s">
        <v>572</v>
      </c>
      <c r="O122" s="198" t="s">
        <v>460</v>
      </c>
      <c r="P122" s="199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</row>
    <row r="123" spans="1:27" s="201" customFormat="1" ht="43.5" customHeight="1">
      <c r="A123" s="196">
        <f t="shared" si="11"/>
        <v>63</v>
      </c>
      <c r="B123" s="197" t="s">
        <v>396</v>
      </c>
      <c r="C123" s="248" t="s">
        <v>266</v>
      </c>
      <c r="D123" s="230" t="s">
        <v>270</v>
      </c>
      <c r="E123" s="231" t="s">
        <v>395</v>
      </c>
      <c r="F123" s="430">
        <v>118594.328125</v>
      </c>
      <c r="G123" s="435">
        <v>16617.5625</v>
      </c>
      <c r="H123" s="435">
        <v>99356.78125</v>
      </c>
      <c r="I123" s="435">
        <v>2619.984375</v>
      </c>
      <c r="J123" s="420">
        <v>118594.328125</v>
      </c>
      <c r="K123" s="435">
        <v>93140.3125</v>
      </c>
      <c r="L123" s="435">
        <v>22834.03125</v>
      </c>
      <c r="M123" s="435">
        <v>95760.296875</v>
      </c>
      <c r="N123" s="410" t="s">
        <v>572</v>
      </c>
      <c r="O123" s="198" t="s">
        <v>460</v>
      </c>
      <c r="P123" s="199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</row>
    <row r="124" spans="1:16" ht="40.5" customHeight="1">
      <c r="A124" s="79">
        <f t="shared" si="11"/>
        <v>64</v>
      </c>
      <c r="B124" s="12" t="s">
        <v>443</v>
      </c>
      <c r="C124" s="246" t="s">
        <v>266</v>
      </c>
      <c r="D124" s="116" t="s">
        <v>270</v>
      </c>
      <c r="E124" s="222" t="s">
        <v>394</v>
      </c>
      <c r="F124" s="430">
        <v>300398.92307692306</v>
      </c>
      <c r="G124" s="430">
        <v>30020.46153846154</v>
      </c>
      <c r="H124" s="430">
        <v>239421.61538461538</v>
      </c>
      <c r="I124" s="430">
        <v>30956.846153846152</v>
      </c>
      <c r="J124" s="420">
        <v>300398.92307692306</v>
      </c>
      <c r="K124" s="430">
        <v>214005.61538461538</v>
      </c>
      <c r="L124" s="430">
        <v>55436.46153846154</v>
      </c>
      <c r="M124" s="430">
        <v>244962.46153846153</v>
      </c>
      <c r="N124" s="406" t="s">
        <v>572</v>
      </c>
      <c r="O124" s="90" t="s">
        <v>460</v>
      </c>
      <c r="P124" s="78"/>
    </row>
    <row r="125" spans="1:15" s="122" customFormat="1" ht="39.75" customHeight="1">
      <c r="A125" s="79">
        <f t="shared" si="11"/>
        <v>65</v>
      </c>
      <c r="B125" s="12" t="s">
        <v>532</v>
      </c>
      <c r="C125" s="305" t="s">
        <v>266</v>
      </c>
      <c r="D125" s="232" t="s">
        <v>270</v>
      </c>
      <c r="E125" s="222" t="s">
        <v>394</v>
      </c>
      <c r="F125" s="430">
        <v>184028.07692307694</v>
      </c>
      <c r="G125" s="455" t="s">
        <v>617</v>
      </c>
      <c r="H125" s="456"/>
      <c r="I125" s="457"/>
      <c r="J125" s="430">
        <v>224641</v>
      </c>
      <c r="K125" s="420" t="s">
        <v>439</v>
      </c>
      <c r="L125" s="420" t="s">
        <v>439</v>
      </c>
      <c r="M125" s="420" t="s">
        <v>439</v>
      </c>
      <c r="N125" s="406" t="s">
        <v>572</v>
      </c>
      <c r="O125" s="90" t="s">
        <v>488</v>
      </c>
    </row>
    <row r="126" spans="1:16" ht="40.5" customHeight="1">
      <c r="A126" s="312">
        <f t="shared" si="11"/>
        <v>66</v>
      </c>
      <c r="B126" s="313" t="s">
        <v>447</v>
      </c>
      <c r="C126" s="314" t="s">
        <v>450</v>
      </c>
      <c r="D126" s="315" t="s">
        <v>281</v>
      </c>
      <c r="E126" s="316" t="s">
        <v>394</v>
      </c>
      <c r="F126" s="469" t="s">
        <v>608</v>
      </c>
      <c r="G126" s="470"/>
      <c r="H126" s="470"/>
      <c r="I126" s="470"/>
      <c r="J126" s="470"/>
      <c r="K126" s="470"/>
      <c r="L126" s="470"/>
      <c r="M126" s="470"/>
      <c r="N126" s="471"/>
      <c r="O126" s="319" t="s">
        <v>611</v>
      </c>
      <c r="P126" s="88"/>
    </row>
    <row r="127" spans="1:16" ht="40.5" customHeight="1">
      <c r="A127" s="312">
        <f t="shared" si="11"/>
        <v>67</v>
      </c>
      <c r="B127" s="313" t="s">
        <v>142</v>
      </c>
      <c r="C127" s="314" t="s">
        <v>450</v>
      </c>
      <c r="D127" s="315" t="s">
        <v>281</v>
      </c>
      <c r="E127" s="316" t="s">
        <v>394</v>
      </c>
      <c r="F127" s="469" t="s">
        <v>608</v>
      </c>
      <c r="G127" s="470"/>
      <c r="H127" s="470"/>
      <c r="I127" s="470"/>
      <c r="J127" s="470"/>
      <c r="K127" s="470"/>
      <c r="L127" s="470"/>
      <c r="M127" s="470"/>
      <c r="N127" s="471"/>
      <c r="O127" s="319" t="s">
        <v>613</v>
      </c>
      <c r="P127" s="88"/>
    </row>
    <row r="128" spans="1:16" ht="42" customHeight="1">
      <c r="A128" s="79">
        <f t="shared" si="11"/>
        <v>68</v>
      </c>
      <c r="B128" s="12" t="s">
        <v>464</v>
      </c>
      <c r="C128" s="80" t="s">
        <v>266</v>
      </c>
      <c r="D128" s="116" t="s">
        <v>281</v>
      </c>
      <c r="E128" s="222" t="s">
        <v>394</v>
      </c>
      <c r="F128" s="430">
        <v>502138.46153846156</v>
      </c>
      <c r="G128" s="430">
        <v>2090.3846153846152</v>
      </c>
      <c r="H128" s="430">
        <v>498848.07692307694</v>
      </c>
      <c r="I128" s="430">
        <v>1200</v>
      </c>
      <c r="J128" s="436">
        <v>502138.46153846156</v>
      </c>
      <c r="K128" s="430">
        <v>384447.23076923075</v>
      </c>
      <c r="L128" s="430">
        <v>116491.23076923077</v>
      </c>
      <c r="M128" s="430">
        <v>385647.23076923075</v>
      </c>
      <c r="N128" s="132" t="s">
        <v>596</v>
      </c>
      <c r="O128" s="90" t="s">
        <v>597</v>
      </c>
      <c r="P128" s="78"/>
    </row>
    <row r="129" spans="1:16" ht="40.5" customHeight="1">
      <c r="A129" s="312">
        <f t="shared" si="11"/>
        <v>69</v>
      </c>
      <c r="B129" s="313" t="s">
        <v>445</v>
      </c>
      <c r="C129" s="314" t="s">
        <v>450</v>
      </c>
      <c r="D129" s="315" t="s">
        <v>281</v>
      </c>
      <c r="E129" s="316" t="s">
        <v>394</v>
      </c>
      <c r="F129" s="469" t="s">
        <v>608</v>
      </c>
      <c r="G129" s="470"/>
      <c r="H129" s="470"/>
      <c r="I129" s="470"/>
      <c r="J129" s="470"/>
      <c r="K129" s="470"/>
      <c r="L129" s="470"/>
      <c r="M129" s="470"/>
      <c r="N129" s="471"/>
      <c r="O129" s="319" t="s">
        <v>611</v>
      </c>
      <c r="P129" s="88"/>
    </row>
    <row r="130" spans="1:16" ht="44.25" customHeight="1">
      <c r="A130" s="79">
        <f t="shared" si="11"/>
        <v>70</v>
      </c>
      <c r="B130" s="12" t="s">
        <v>463</v>
      </c>
      <c r="C130" s="80" t="s">
        <v>266</v>
      </c>
      <c r="D130" s="116" t="s">
        <v>281</v>
      </c>
      <c r="E130" s="222" t="s">
        <v>394</v>
      </c>
      <c r="F130" s="430">
        <v>159293.53846153847</v>
      </c>
      <c r="G130" s="426">
        <v>71</v>
      </c>
      <c r="H130" s="426">
        <v>158447.15384615384</v>
      </c>
      <c r="I130" s="426">
        <v>775.3846153846154</v>
      </c>
      <c r="J130" s="426">
        <v>159293.53846153847</v>
      </c>
      <c r="K130" s="420" t="s">
        <v>439</v>
      </c>
      <c r="L130" s="420" t="s">
        <v>439</v>
      </c>
      <c r="M130" s="420" t="s">
        <v>439</v>
      </c>
      <c r="N130" s="406" t="s">
        <v>572</v>
      </c>
      <c r="O130" s="90" t="s">
        <v>157</v>
      </c>
      <c r="P130" s="78"/>
    </row>
    <row r="131" spans="1:16" ht="17.25" customHeight="1">
      <c r="A131" s="91">
        <f>A130+1</f>
        <v>71</v>
      </c>
      <c r="B131" s="461" t="s">
        <v>173</v>
      </c>
      <c r="C131" s="461"/>
      <c r="D131" s="461"/>
      <c r="E131" s="461"/>
      <c r="F131" s="461"/>
      <c r="G131" s="461"/>
      <c r="H131" s="461"/>
      <c r="I131" s="461"/>
      <c r="J131" s="461"/>
      <c r="K131" s="461"/>
      <c r="L131" s="461"/>
      <c r="M131" s="461"/>
      <c r="N131" s="461"/>
      <c r="O131" s="462"/>
      <c r="P131" s="88"/>
    </row>
    <row r="132" spans="1:16" ht="39" customHeight="1">
      <c r="A132" s="79">
        <f>A130+1</f>
        <v>71</v>
      </c>
      <c r="B132" s="12" t="s">
        <v>140</v>
      </c>
      <c r="C132" s="246" t="s">
        <v>173</v>
      </c>
      <c r="D132" s="116" t="s">
        <v>270</v>
      </c>
      <c r="E132" s="222" t="s">
        <v>394</v>
      </c>
      <c r="F132" s="434">
        <v>14593.153846153846</v>
      </c>
      <c r="G132" s="426">
        <v>7000.461538461538</v>
      </c>
      <c r="H132" s="426">
        <v>7524.307692307692</v>
      </c>
      <c r="I132" s="426">
        <v>68.38461538461539</v>
      </c>
      <c r="J132" s="426">
        <v>14593.153846153846</v>
      </c>
      <c r="K132" s="426">
        <v>13546.76923076923</v>
      </c>
      <c r="L132" s="426">
        <v>978</v>
      </c>
      <c r="M132" s="426">
        <v>13615.153846153846</v>
      </c>
      <c r="N132" s="406" t="s">
        <v>572</v>
      </c>
      <c r="O132" s="90" t="s">
        <v>460</v>
      </c>
      <c r="P132" s="88"/>
    </row>
    <row r="133" spans="1:16" ht="42.75" customHeight="1">
      <c r="A133" s="79">
        <f>A131+1</f>
        <v>72</v>
      </c>
      <c r="B133" s="12" t="s">
        <v>398</v>
      </c>
      <c r="C133" s="246" t="s">
        <v>173</v>
      </c>
      <c r="D133" s="116" t="s">
        <v>270</v>
      </c>
      <c r="E133" s="222" t="s">
        <v>395</v>
      </c>
      <c r="F133" s="93" t="s">
        <v>273</v>
      </c>
      <c r="G133" s="94"/>
      <c r="H133" s="94"/>
      <c r="I133" s="94"/>
      <c r="J133" s="95"/>
      <c r="K133" s="420" t="s">
        <v>439</v>
      </c>
      <c r="L133" s="420" t="s">
        <v>439</v>
      </c>
      <c r="M133" s="420" t="s">
        <v>439</v>
      </c>
      <c r="N133" s="406" t="s">
        <v>596</v>
      </c>
      <c r="O133" s="90" t="s">
        <v>461</v>
      </c>
      <c r="P133" s="78"/>
    </row>
    <row r="134" spans="1:27" s="201" customFormat="1" ht="41.25" customHeight="1">
      <c r="A134" s="196">
        <f aca="true" t="shared" si="12" ref="A134:A139">A133+1</f>
        <v>73</v>
      </c>
      <c r="B134" s="197" t="s">
        <v>442</v>
      </c>
      <c r="C134" s="248" t="s">
        <v>282</v>
      </c>
      <c r="D134" s="230" t="s">
        <v>270</v>
      </c>
      <c r="E134" s="231" t="s">
        <v>392</v>
      </c>
      <c r="F134" s="430">
        <v>1535.6363636363637</v>
      </c>
      <c r="G134" s="435">
        <v>0</v>
      </c>
      <c r="H134" s="435">
        <v>1530.6363636363637</v>
      </c>
      <c r="I134" s="435">
        <v>5</v>
      </c>
      <c r="J134" s="430">
        <v>1535.6363636363637</v>
      </c>
      <c r="K134" s="435">
        <v>1234.6363636363637</v>
      </c>
      <c r="L134" s="435">
        <v>296</v>
      </c>
      <c r="M134" s="435">
        <v>1239.6363636363637</v>
      </c>
      <c r="N134" s="409" t="s">
        <v>572</v>
      </c>
      <c r="O134" s="198" t="s">
        <v>460</v>
      </c>
      <c r="P134" s="199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</row>
    <row r="135" spans="1:27" s="201" customFormat="1" ht="45" customHeight="1">
      <c r="A135" s="196">
        <f t="shared" si="12"/>
        <v>74</v>
      </c>
      <c r="B135" s="197" t="s">
        <v>396</v>
      </c>
      <c r="C135" s="248" t="s">
        <v>282</v>
      </c>
      <c r="D135" s="230" t="s">
        <v>270</v>
      </c>
      <c r="E135" s="231" t="s">
        <v>395</v>
      </c>
      <c r="F135" s="430">
        <v>2772.390625</v>
      </c>
      <c r="G135" s="435">
        <v>1013.28125</v>
      </c>
      <c r="H135" s="435">
        <v>1735.328125</v>
      </c>
      <c r="I135" s="435">
        <v>23.78125</v>
      </c>
      <c r="J135" s="430">
        <v>2772.390625</v>
      </c>
      <c r="K135" s="435">
        <v>2555.34375</v>
      </c>
      <c r="L135" s="435">
        <v>193.265625</v>
      </c>
      <c r="M135" s="435">
        <v>2579.125</v>
      </c>
      <c r="N135" s="410" t="s">
        <v>572</v>
      </c>
      <c r="O135" s="198" t="s">
        <v>460</v>
      </c>
      <c r="P135" s="199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</row>
    <row r="136" spans="1:16" ht="31.5" customHeight="1">
      <c r="A136" s="79">
        <f t="shared" si="12"/>
        <v>75</v>
      </c>
      <c r="B136" s="12" t="s">
        <v>443</v>
      </c>
      <c r="C136" s="246" t="s">
        <v>282</v>
      </c>
      <c r="D136" s="116" t="s">
        <v>270</v>
      </c>
      <c r="E136" s="222" t="s">
        <v>394</v>
      </c>
      <c r="F136" s="430">
        <v>15952.384615384615</v>
      </c>
      <c r="G136" s="430">
        <v>5376.923076923077</v>
      </c>
      <c r="H136" s="430">
        <v>10531.307692307691</v>
      </c>
      <c r="I136" s="430">
        <v>44.15384615384615</v>
      </c>
      <c r="J136" s="430">
        <v>15952.384615384615</v>
      </c>
      <c r="K136" s="430">
        <v>14109.153846153844</v>
      </c>
      <c r="L136" s="430">
        <v>1799.076923076923</v>
      </c>
      <c r="M136" s="430">
        <v>14153.307692307691</v>
      </c>
      <c r="N136" s="406" t="s">
        <v>572</v>
      </c>
      <c r="O136" s="90" t="s">
        <v>460</v>
      </c>
      <c r="P136" s="78"/>
    </row>
    <row r="137" spans="1:15" s="122" customFormat="1" ht="35.25" customHeight="1">
      <c r="A137" s="79">
        <f t="shared" si="12"/>
        <v>76</v>
      </c>
      <c r="B137" s="12" t="s">
        <v>532</v>
      </c>
      <c r="C137" s="305" t="s">
        <v>173</v>
      </c>
      <c r="D137" s="232" t="s">
        <v>270</v>
      </c>
      <c r="E137" s="222" t="s">
        <v>394</v>
      </c>
      <c r="F137" s="430">
        <v>30987.384615384617</v>
      </c>
      <c r="G137" s="455" t="s">
        <v>617</v>
      </c>
      <c r="H137" s="521"/>
      <c r="I137" s="522"/>
      <c r="J137" s="430">
        <v>31380</v>
      </c>
      <c r="K137" s="420" t="s">
        <v>439</v>
      </c>
      <c r="L137" s="420" t="s">
        <v>439</v>
      </c>
      <c r="M137" s="420" t="s">
        <v>439</v>
      </c>
      <c r="N137" s="406" t="s">
        <v>572</v>
      </c>
      <c r="O137" s="90" t="s">
        <v>488</v>
      </c>
    </row>
    <row r="138" spans="1:16" ht="42" customHeight="1">
      <c r="A138" s="79">
        <f t="shared" si="12"/>
        <v>77</v>
      </c>
      <c r="B138" s="12" t="s">
        <v>464</v>
      </c>
      <c r="C138" s="246" t="s">
        <v>282</v>
      </c>
      <c r="D138" s="116" t="s">
        <v>281</v>
      </c>
      <c r="E138" s="222" t="s">
        <v>394</v>
      </c>
      <c r="F138" s="430">
        <v>21211.538461538465</v>
      </c>
      <c r="G138" s="430">
        <v>1052.1538461538462</v>
      </c>
      <c r="H138" s="430">
        <v>19743.384615384617</v>
      </c>
      <c r="I138" s="430">
        <v>416</v>
      </c>
      <c r="J138" s="435">
        <v>21211.538461538465</v>
      </c>
      <c r="K138" s="430">
        <v>17638.46153846154</v>
      </c>
      <c r="L138" s="430">
        <v>3157.076923076923</v>
      </c>
      <c r="M138" s="430">
        <v>18054.46153846154</v>
      </c>
      <c r="N138" s="132" t="s">
        <v>596</v>
      </c>
      <c r="O138" s="90" t="s">
        <v>597</v>
      </c>
      <c r="P138" s="88"/>
    </row>
    <row r="139" spans="1:27" s="201" customFormat="1" ht="42" customHeight="1">
      <c r="A139" s="196">
        <f t="shared" si="12"/>
        <v>78</v>
      </c>
      <c r="B139" s="197" t="s">
        <v>619</v>
      </c>
      <c r="C139" s="248" t="s">
        <v>282</v>
      </c>
      <c r="D139" s="230" t="s">
        <v>514</v>
      </c>
      <c r="E139" s="231" t="s">
        <v>284</v>
      </c>
      <c r="F139" s="435">
        <v>5000</v>
      </c>
      <c r="G139" s="435">
        <v>0</v>
      </c>
      <c r="H139" s="435">
        <v>0</v>
      </c>
      <c r="I139" s="435">
        <v>5000</v>
      </c>
      <c r="J139" s="435">
        <v>5000</v>
      </c>
      <c r="K139" s="435">
        <v>0</v>
      </c>
      <c r="L139" s="435">
        <v>0</v>
      </c>
      <c r="M139" s="435">
        <v>5000</v>
      </c>
      <c r="N139" s="407" t="s">
        <v>596</v>
      </c>
      <c r="O139" s="213" t="s">
        <v>271</v>
      </c>
      <c r="P139" s="218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</row>
    <row r="140" spans="1:16" ht="17.25" customHeight="1">
      <c r="A140" s="91">
        <f>A136+1</f>
        <v>76</v>
      </c>
      <c r="B140" s="461" t="s">
        <v>174</v>
      </c>
      <c r="C140" s="461"/>
      <c r="D140" s="461"/>
      <c r="E140" s="461"/>
      <c r="F140" s="461"/>
      <c r="G140" s="461"/>
      <c r="H140" s="461"/>
      <c r="I140" s="461"/>
      <c r="J140" s="461"/>
      <c r="K140" s="461"/>
      <c r="L140" s="461"/>
      <c r="M140" s="461"/>
      <c r="N140" s="461"/>
      <c r="O140" s="462"/>
      <c r="P140" s="88"/>
    </row>
    <row r="141" spans="1:16" ht="31.5" customHeight="1">
      <c r="A141" s="129">
        <f>A139+1</f>
        <v>79</v>
      </c>
      <c r="B141" s="12" t="s">
        <v>140</v>
      </c>
      <c r="C141" s="246" t="s">
        <v>174</v>
      </c>
      <c r="D141" s="116" t="s">
        <v>270</v>
      </c>
      <c r="E141" s="222" t="s">
        <v>394</v>
      </c>
      <c r="F141" s="434">
        <v>8960.923076923076</v>
      </c>
      <c r="G141" s="426">
        <v>3778</v>
      </c>
      <c r="H141" s="426">
        <v>5146.153846153846</v>
      </c>
      <c r="I141" s="426">
        <v>36.76923076923077</v>
      </c>
      <c r="J141" s="426">
        <v>8960.923076923076</v>
      </c>
      <c r="K141" s="426">
        <v>8409.76923076923</v>
      </c>
      <c r="L141" s="426">
        <v>514.3846153846154</v>
      </c>
      <c r="M141" s="426">
        <v>8446.538461538461</v>
      </c>
      <c r="N141" s="406" t="s">
        <v>572</v>
      </c>
      <c r="O141" s="90" t="s">
        <v>460</v>
      </c>
      <c r="P141" s="88"/>
    </row>
    <row r="142" spans="1:16" ht="43.5" customHeight="1">
      <c r="A142" s="450">
        <f>A141+1</f>
        <v>80</v>
      </c>
      <c r="B142" s="308" t="s">
        <v>489</v>
      </c>
      <c r="C142" s="274" t="s">
        <v>287</v>
      </c>
      <c r="D142" s="275" t="s">
        <v>270</v>
      </c>
      <c r="E142" s="276" t="s">
        <v>394</v>
      </c>
      <c r="F142" s="458" t="s">
        <v>633</v>
      </c>
      <c r="G142" s="459"/>
      <c r="H142" s="459"/>
      <c r="I142" s="459"/>
      <c r="J142" s="459">
        <v>21665.384615384613</v>
      </c>
      <c r="K142" s="459"/>
      <c r="L142" s="459"/>
      <c r="M142" s="459"/>
      <c r="N142" s="460"/>
      <c r="O142" s="445" t="s">
        <v>639</v>
      </c>
      <c r="P142" s="77"/>
    </row>
    <row r="143" spans="1:27" s="201" customFormat="1" ht="42.75" customHeight="1">
      <c r="A143" s="202">
        <f>A142+1</f>
        <v>81</v>
      </c>
      <c r="B143" s="197" t="s">
        <v>396</v>
      </c>
      <c r="C143" s="248" t="s">
        <v>287</v>
      </c>
      <c r="D143" s="230" t="s">
        <v>270</v>
      </c>
      <c r="E143" s="231" t="s">
        <v>395</v>
      </c>
      <c r="F143" s="430">
        <v>1482.3529411764705</v>
      </c>
      <c r="G143" s="435">
        <v>567.6470588235294</v>
      </c>
      <c r="H143" s="435">
        <v>867.3529411764706</v>
      </c>
      <c r="I143" s="435">
        <v>47.35294117647059</v>
      </c>
      <c r="J143" s="430">
        <v>1482.3529411764705</v>
      </c>
      <c r="K143" s="435">
        <v>952.9411764705883</v>
      </c>
      <c r="L143" s="435">
        <v>482.05882352941177</v>
      </c>
      <c r="M143" s="435">
        <v>1000.2941176470588</v>
      </c>
      <c r="N143" s="410" t="s">
        <v>572</v>
      </c>
      <c r="O143" s="198" t="s">
        <v>460</v>
      </c>
      <c r="P143" s="199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</row>
    <row r="144" spans="1:16" ht="33" customHeight="1">
      <c r="A144" s="79">
        <f>A143+1</f>
        <v>82</v>
      </c>
      <c r="B144" s="12" t="s">
        <v>443</v>
      </c>
      <c r="C144" s="246" t="s">
        <v>287</v>
      </c>
      <c r="D144" s="116" t="s">
        <v>270</v>
      </c>
      <c r="E144" s="222" t="s">
        <v>394</v>
      </c>
      <c r="F144" s="430">
        <v>10165.384615384615</v>
      </c>
      <c r="G144" s="430">
        <v>1884.923076923077</v>
      </c>
      <c r="H144" s="430">
        <v>8057.615384615385</v>
      </c>
      <c r="I144" s="430">
        <v>222.84615384615384</v>
      </c>
      <c r="J144" s="430">
        <v>10165.384615384615</v>
      </c>
      <c r="K144" s="430">
        <v>6934.153846153847</v>
      </c>
      <c r="L144" s="430">
        <v>3008.3846153846152</v>
      </c>
      <c r="M144" s="430">
        <v>7157</v>
      </c>
      <c r="N144" s="406" t="s">
        <v>572</v>
      </c>
      <c r="O144" s="90" t="s">
        <v>460</v>
      </c>
      <c r="P144" s="78"/>
    </row>
    <row r="145" spans="1:15" s="122" customFormat="1" ht="36.75" customHeight="1">
      <c r="A145" s="79">
        <f>A144+1</f>
        <v>83</v>
      </c>
      <c r="B145" s="12" t="s">
        <v>532</v>
      </c>
      <c r="C145" s="305" t="s">
        <v>174</v>
      </c>
      <c r="D145" s="232" t="s">
        <v>270</v>
      </c>
      <c r="E145" s="222" t="s">
        <v>394</v>
      </c>
      <c r="F145" s="430">
        <v>66884.23076923077</v>
      </c>
      <c r="G145" s="455" t="s">
        <v>617</v>
      </c>
      <c r="H145" s="521"/>
      <c r="I145" s="522"/>
      <c r="J145" s="430">
        <v>66884</v>
      </c>
      <c r="K145" s="420" t="s">
        <v>439</v>
      </c>
      <c r="L145" s="420" t="s">
        <v>439</v>
      </c>
      <c r="M145" s="420" t="s">
        <v>439</v>
      </c>
      <c r="N145" s="406" t="s">
        <v>572</v>
      </c>
      <c r="O145" s="90" t="s">
        <v>488</v>
      </c>
    </row>
    <row r="146" spans="1:16" ht="42" customHeight="1">
      <c r="A146" s="79">
        <f>A145+1</f>
        <v>84</v>
      </c>
      <c r="B146" s="12" t="s">
        <v>464</v>
      </c>
      <c r="C146" s="246" t="s">
        <v>287</v>
      </c>
      <c r="D146" s="116" t="s">
        <v>281</v>
      </c>
      <c r="E146" s="222" t="s">
        <v>394</v>
      </c>
      <c r="F146" s="430">
        <v>26707.69230769231</v>
      </c>
      <c r="G146" s="430">
        <v>1343.6923076923076</v>
      </c>
      <c r="H146" s="430">
        <v>25198.615384615383</v>
      </c>
      <c r="I146" s="430">
        <v>165.3846153846154</v>
      </c>
      <c r="J146" s="435">
        <v>26707.69230769231</v>
      </c>
      <c r="K146" s="430">
        <v>21858</v>
      </c>
      <c r="L146" s="430">
        <v>4684.307692307692</v>
      </c>
      <c r="M146" s="430">
        <v>22023.384615384617</v>
      </c>
      <c r="N146" s="132" t="s">
        <v>596</v>
      </c>
      <c r="O146" s="90" t="s">
        <v>597</v>
      </c>
      <c r="P146" s="88"/>
    </row>
    <row r="147" spans="1:16" ht="17.25" customHeight="1">
      <c r="A147" s="91">
        <f>A144+1</f>
        <v>83</v>
      </c>
      <c r="B147" s="461" t="s">
        <v>175</v>
      </c>
      <c r="C147" s="461"/>
      <c r="D147" s="461"/>
      <c r="E147" s="461"/>
      <c r="F147" s="461"/>
      <c r="G147" s="461"/>
      <c r="H147" s="461"/>
      <c r="I147" s="461"/>
      <c r="J147" s="461"/>
      <c r="K147" s="461"/>
      <c r="L147" s="461"/>
      <c r="M147" s="461"/>
      <c r="N147" s="461"/>
      <c r="O147" s="462"/>
      <c r="P147" s="88"/>
    </row>
    <row r="148" spans="1:16" ht="31.5" customHeight="1">
      <c r="A148" s="129">
        <f>A146+1</f>
        <v>85</v>
      </c>
      <c r="B148" s="12" t="s">
        <v>140</v>
      </c>
      <c r="C148" s="246" t="s">
        <v>462</v>
      </c>
      <c r="D148" s="116" t="s">
        <v>270</v>
      </c>
      <c r="E148" s="222" t="s">
        <v>394</v>
      </c>
      <c r="F148" s="434">
        <v>12927.384615384615</v>
      </c>
      <c r="G148" s="426">
        <v>3784.5384615384614</v>
      </c>
      <c r="H148" s="426">
        <v>9057.846153846154</v>
      </c>
      <c r="I148" s="426">
        <v>85</v>
      </c>
      <c r="J148" s="426">
        <v>12927.384615384615</v>
      </c>
      <c r="K148" s="426">
        <v>11550.076923076922</v>
      </c>
      <c r="L148" s="426">
        <v>1292.3076923076924</v>
      </c>
      <c r="M148" s="426">
        <v>11635.076923076922</v>
      </c>
      <c r="N148" s="406" t="s">
        <v>572</v>
      </c>
      <c r="O148" s="90" t="s">
        <v>460</v>
      </c>
      <c r="P148" s="88"/>
    </row>
    <row r="149" spans="1:16" ht="39" customHeight="1">
      <c r="A149" s="129">
        <f aca="true" t="shared" si="13" ref="A149:A155">A148+1</f>
        <v>86</v>
      </c>
      <c r="B149" s="12" t="s">
        <v>476</v>
      </c>
      <c r="C149" s="246" t="s">
        <v>288</v>
      </c>
      <c r="D149" s="222" t="s">
        <v>513</v>
      </c>
      <c r="E149" s="222" t="s">
        <v>394</v>
      </c>
      <c r="F149" s="422">
        <v>116000</v>
      </c>
      <c r="G149" s="422">
        <v>0</v>
      </c>
      <c r="H149" s="422">
        <v>0</v>
      </c>
      <c r="I149" s="422">
        <v>116000</v>
      </c>
      <c r="J149" s="420">
        <v>116000</v>
      </c>
      <c r="K149" s="423">
        <v>0</v>
      </c>
      <c r="L149" s="423">
        <v>0</v>
      </c>
      <c r="M149" s="423">
        <v>116000</v>
      </c>
      <c r="N149" s="407" t="s">
        <v>596</v>
      </c>
      <c r="O149" s="90" t="s">
        <v>597</v>
      </c>
      <c r="P149" s="77"/>
    </row>
    <row r="150" spans="1:27" s="201" customFormat="1" ht="42.75" customHeight="1">
      <c r="A150" s="202">
        <f t="shared" si="13"/>
        <v>87</v>
      </c>
      <c r="B150" s="197" t="s">
        <v>396</v>
      </c>
      <c r="C150" s="248" t="s">
        <v>288</v>
      </c>
      <c r="D150" s="230" t="s">
        <v>270</v>
      </c>
      <c r="E150" s="231" t="s">
        <v>395</v>
      </c>
      <c r="F150" s="430">
        <v>4667.096153846154</v>
      </c>
      <c r="G150" s="435">
        <v>1145.0384615384614</v>
      </c>
      <c r="H150" s="435">
        <v>3477.0576923076924</v>
      </c>
      <c r="I150" s="435">
        <v>45</v>
      </c>
      <c r="J150" s="430">
        <v>4667.096153846154</v>
      </c>
      <c r="K150" s="435">
        <v>3575.1923076923076</v>
      </c>
      <c r="L150" s="435">
        <v>1046.9038461538462</v>
      </c>
      <c r="M150" s="435">
        <v>3620.192307692308</v>
      </c>
      <c r="N150" s="410" t="s">
        <v>572</v>
      </c>
      <c r="O150" s="198" t="s">
        <v>460</v>
      </c>
      <c r="P150" s="199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</row>
    <row r="151" spans="1:16" ht="32.25" customHeight="1">
      <c r="A151" s="79">
        <f t="shared" si="13"/>
        <v>88</v>
      </c>
      <c r="B151" s="12" t="s">
        <v>443</v>
      </c>
      <c r="C151" s="246" t="s">
        <v>288</v>
      </c>
      <c r="D151" s="116" t="s">
        <v>270</v>
      </c>
      <c r="E151" s="222" t="s">
        <v>394</v>
      </c>
      <c r="F151" s="430">
        <v>25539.153846153848</v>
      </c>
      <c r="G151" s="430">
        <v>4255.2307692307695</v>
      </c>
      <c r="H151" s="430">
        <v>21148.923076923078</v>
      </c>
      <c r="I151" s="430">
        <v>135</v>
      </c>
      <c r="J151" s="430">
        <v>25539.153846153848</v>
      </c>
      <c r="K151" s="430">
        <v>19326.46153846154</v>
      </c>
      <c r="L151" s="430">
        <v>6077.692307692308</v>
      </c>
      <c r="M151" s="430">
        <v>19461.46153846154</v>
      </c>
      <c r="N151" s="406" t="s">
        <v>572</v>
      </c>
      <c r="O151" s="90" t="s">
        <v>460</v>
      </c>
      <c r="P151" s="78"/>
    </row>
    <row r="152" spans="1:15" s="122" customFormat="1" ht="37.5" customHeight="1">
      <c r="A152" s="79">
        <f t="shared" si="13"/>
        <v>89</v>
      </c>
      <c r="B152" s="12" t="s">
        <v>532</v>
      </c>
      <c r="C152" s="305" t="s">
        <v>175</v>
      </c>
      <c r="D152" s="232" t="s">
        <v>270</v>
      </c>
      <c r="E152" s="222" t="s">
        <v>394</v>
      </c>
      <c r="F152" s="430">
        <v>33681.692307692305</v>
      </c>
      <c r="G152" s="455" t="s">
        <v>617</v>
      </c>
      <c r="H152" s="456"/>
      <c r="I152" s="457"/>
      <c r="J152" s="430">
        <v>33807</v>
      </c>
      <c r="K152" s="420" t="s">
        <v>439</v>
      </c>
      <c r="L152" s="420" t="s">
        <v>439</v>
      </c>
      <c r="M152" s="420" t="s">
        <v>439</v>
      </c>
      <c r="N152" s="406" t="s">
        <v>572</v>
      </c>
      <c r="O152" s="90" t="s">
        <v>488</v>
      </c>
    </row>
    <row r="153" spans="1:16" ht="49.5" customHeight="1">
      <c r="A153" s="272">
        <f t="shared" si="13"/>
        <v>90</v>
      </c>
      <c r="B153" s="308" t="s">
        <v>490</v>
      </c>
      <c r="C153" s="274" t="s">
        <v>288</v>
      </c>
      <c r="D153" s="275" t="s">
        <v>270</v>
      </c>
      <c r="E153" s="276" t="s">
        <v>394</v>
      </c>
      <c r="F153" s="458" t="s">
        <v>633</v>
      </c>
      <c r="G153" s="459"/>
      <c r="H153" s="459"/>
      <c r="I153" s="459"/>
      <c r="J153" s="459">
        <v>15934.23076923077</v>
      </c>
      <c r="K153" s="459"/>
      <c r="L153" s="459"/>
      <c r="M153" s="459"/>
      <c r="N153" s="460"/>
      <c r="O153" s="445" t="s">
        <v>639</v>
      </c>
      <c r="P153" s="77"/>
    </row>
    <row r="154" spans="1:16" ht="35.25" customHeight="1">
      <c r="A154" s="79">
        <f t="shared" si="13"/>
        <v>91</v>
      </c>
      <c r="B154" s="12" t="s">
        <v>464</v>
      </c>
      <c r="C154" s="246" t="s">
        <v>288</v>
      </c>
      <c r="D154" s="116" t="s">
        <v>281</v>
      </c>
      <c r="E154" s="222" t="s">
        <v>394</v>
      </c>
      <c r="F154" s="422">
        <v>71303.84615384616</v>
      </c>
      <c r="G154" s="422">
        <v>2238.076923076923</v>
      </c>
      <c r="H154" s="422">
        <v>68585.76923076923</v>
      </c>
      <c r="I154" s="422">
        <v>480</v>
      </c>
      <c r="J154" s="451">
        <v>71303.84615384616</v>
      </c>
      <c r="K154" s="454">
        <v>60213.07692307692</v>
      </c>
      <c r="L154" s="454">
        <v>10610.76923076923</v>
      </c>
      <c r="M154" s="454">
        <v>60693.07692307692</v>
      </c>
      <c r="N154" s="132" t="s">
        <v>596</v>
      </c>
      <c r="O154" s="90" t="s">
        <v>597</v>
      </c>
      <c r="P154" s="88"/>
    </row>
    <row r="155" spans="1:16" ht="34.5" customHeight="1">
      <c r="A155" s="79">
        <f t="shared" si="13"/>
        <v>92</v>
      </c>
      <c r="B155" s="12" t="s">
        <v>477</v>
      </c>
      <c r="C155" s="246" t="s">
        <v>288</v>
      </c>
      <c r="D155" s="222" t="s">
        <v>514</v>
      </c>
      <c r="E155" s="222" t="s">
        <v>394</v>
      </c>
      <c r="F155" s="420">
        <v>5838.461538461538</v>
      </c>
      <c r="G155" s="420">
        <v>0</v>
      </c>
      <c r="H155" s="420">
        <v>0</v>
      </c>
      <c r="I155" s="420">
        <v>5838.461538461538</v>
      </c>
      <c r="J155" s="420">
        <v>5838.461538461538</v>
      </c>
      <c r="K155" s="420">
        <v>0</v>
      </c>
      <c r="L155" s="420">
        <v>0</v>
      </c>
      <c r="M155" s="420">
        <v>5838.461538461538</v>
      </c>
      <c r="N155" s="407" t="s">
        <v>596</v>
      </c>
      <c r="O155" s="90" t="s">
        <v>157</v>
      </c>
      <c r="P155" s="78"/>
    </row>
    <row r="156" spans="1:16" ht="17.25" customHeight="1">
      <c r="A156" s="91">
        <f>A151+1</f>
        <v>89</v>
      </c>
      <c r="B156" s="461" t="s">
        <v>176</v>
      </c>
      <c r="C156" s="461"/>
      <c r="D156" s="461"/>
      <c r="E156" s="461"/>
      <c r="F156" s="461"/>
      <c r="G156" s="461"/>
      <c r="H156" s="461"/>
      <c r="I156" s="461"/>
      <c r="J156" s="461"/>
      <c r="K156" s="461"/>
      <c r="L156" s="461"/>
      <c r="M156" s="461"/>
      <c r="N156" s="461"/>
      <c r="O156" s="462"/>
      <c r="P156" s="88"/>
    </row>
    <row r="157" spans="1:16" ht="31.5" customHeight="1">
      <c r="A157" s="129">
        <f>A155+1</f>
        <v>93</v>
      </c>
      <c r="B157" s="12" t="s">
        <v>140</v>
      </c>
      <c r="C157" s="246" t="s">
        <v>176</v>
      </c>
      <c r="D157" s="116" t="s">
        <v>270</v>
      </c>
      <c r="E157" s="222" t="s">
        <v>394</v>
      </c>
      <c r="F157" s="434">
        <v>21131.846153846152</v>
      </c>
      <c r="G157" s="426">
        <v>7858.2307692307695</v>
      </c>
      <c r="H157" s="426">
        <v>13162.923076923076</v>
      </c>
      <c r="I157" s="426">
        <v>110.6923076923077</v>
      </c>
      <c r="J157" s="426">
        <v>21131.846153846152</v>
      </c>
      <c r="K157" s="426">
        <v>19286.53846153846</v>
      </c>
      <c r="L157" s="426">
        <v>1734.6153846153845</v>
      </c>
      <c r="M157" s="426">
        <v>19397.23076923077</v>
      </c>
      <c r="N157" s="406" t="s">
        <v>572</v>
      </c>
      <c r="O157" s="90" t="s">
        <v>460</v>
      </c>
      <c r="P157" s="88"/>
    </row>
    <row r="158" spans="1:16" ht="43.5" customHeight="1">
      <c r="A158" s="129">
        <f>A157+1</f>
        <v>94</v>
      </c>
      <c r="B158" s="12" t="s">
        <v>476</v>
      </c>
      <c r="C158" s="106" t="s">
        <v>290</v>
      </c>
      <c r="D158" s="222" t="s">
        <v>513</v>
      </c>
      <c r="E158" s="222" t="s">
        <v>394</v>
      </c>
      <c r="F158" s="422">
        <v>184100</v>
      </c>
      <c r="G158" s="422">
        <v>0</v>
      </c>
      <c r="H158" s="422">
        <v>0</v>
      </c>
      <c r="I158" s="422">
        <v>184100</v>
      </c>
      <c r="J158" s="420">
        <v>184100</v>
      </c>
      <c r="K158" s="423">
        <v>0</v>
      </c>
      <c r="L158" s="423">
        <v>0</v>
      </c>
      <c r="M158" s="423">
        <v>184100</v>
      </c>
      <c r="N158" s="407" t="s">
        <v>596</v>
      </c>
      <c r="O158" s="90" t="s">
        <v>597</v>
      </c>
      <c r="P158" s="77"/>
    </row>
    <row r="159" spans="1:16" ht="42.75" customHeight="1">
      <c r="A159" s="79">
        <f aca="true" t="shared" si="14" ref="A159:A164">A158+1</f>
        <v>95</v>
      </c>
      <c r="B159" s="12" t="s">
        <v>398</v>
      </c>
      <c r="C159" s="246" t="s">
        <v>176</v>
      </c>
      <c r="D159" s="116" t="s">
        <v>270</v>
      </c>
      <c r="E159" s="222" t="s">
        <v>395</v>
      </c>
      <c r="F159" s="93" t="s">
        <v>273</v>
      </c>
      <c r="G159" s="94"/>
      <c r="H159" s="94"/>
      <c r="I159" s="94"/>
      <c r="J159" s="95"/>
      <c r="K159" s="420" t="s">
        <v>439</v>
      </c>
      <c r="L159" s="420" t="s">
        <v>439</v>
      </c>
      <c r="M159" s="420" t="s">
        <v>439</v>
      </c>
      <c r="N159" s="406" t="s">
        <v>596</v>
      </c>
      <c r="O159" s="90" t="s">
        <v>461</v>
      </c>
      <c r="P159" s="78"/>
    </row>
    <row r="160" spans="1:27" s="201" customFormat="1" ht="39.75" customHeight="1">
      <c r="A160" s="196">
        <f t="shared" si="14"/>
        <v>96</v>
      </c>
      <c r="B160" s="197" t="s">
        <v>442</v>
      </c>
      <c r="C160" s="249" t="s">
        <v>290</v>
      </c>
      <c r="D160" s="230" t="s">
        <v>270</v>
      </c>
      <c r="E160" s="231" t="s">
        <v>392</v>
      </c>
      <c r="F160" s="430">
        <v>5278.727272727273</v>
      </c>
      <c r="G160" s="435">
        <v>0</v>
      </c>
      <c r="H160" s="435">
        <v>5183.818181818182</v>
      </c>
      <c r="I160" s="435">
        <v>94.9090909090909</v>
      </c>
      <c r="J160" s="430">
        <v>5278.727272727273</v>
      </c>
      <c r="K160" s="435">
        <v>4253.090909090909</v>
      </c>
      <c r="L160" s="435">
        <v>930.7272727272727</v>
      </c>
      <c r="M160" s="435">
        <v>4348</v>
      </c>
      <c r="N160" s="409" t="s">
        <v>572</v>
      </c>
      <c r="O160" s="198" t="s">
        <v>460</v>
      </c>
      <c r="P160" s="199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</row>
    <row r="161" spans="1:27" s="201" customFormat="1" ht="44.25" customHeight="1">
      <c r="A161" s="196">
        <f t="shared" si="14"/>
        <v>97</v>
      </c>
      <c r="B161" s="197" t="s">
        <v>396</v>
      </c>
      <c r="C161" s="249" t="s">
        <v>290</v>
      </c>
      <c r="D161" s="230" t="s">
        <v>270</v>
      </c>
      <c r="E161" s="231" t="s">
        <v>395</v>
      </c>
      <c r="F161" s="430">
        <v>7324.875</v>
      </c>
      <c r="G161" s="435">
        <v>1909.25</v>
      </c>
      <c r="H161" s="435">
        <v>5319.546875</v>
      </c>
      <c r="I161" s="435">
        <v>96.078125</v>
      </c>
      <c r="J161" s="430">
        <v>7324.875</v>
      </c>
      <c r="K161" s="435">
        <v>6332.109375</v>
      </c>
      <c r="L161" s="435">
        <v>896.6875</v>
      </c>
      <c r="M161" s="435">
        <v>6428.1875</v>
      </c>
      <c r="N161" s="410" t="s">
        <v>572</v>
      </c>
      <c r="O161" s="198" t="s">
        <v>460</v>
      </c>
      <c r="P161" s="199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</row>
    <row r="162" spans="1:16" ht="37.5" customHeight="1">
      <c r="A162" s="79">
        <f t="shared" si="14"/>
        <v>98</v>
      </c>
      <c r="B162" s="12" t="s">
        <v>443</v>
      </c>
      <c r="C162" s="106" t="s">
        <v>290</v>
      </c>
      <c r="D162" s="116" t="s">
        <v>270</v>
      </c>
      <c r="E162" s="222" t="s">
        <v>394</v>
      </c>
      <c r="F162" s="430">
        <v>32951.230769230766</v>
      </c>
      <c r="G162" s="430">
        <v>11572</v>
      </c>
      <c r="H162" s="430">
        <v>21236.53846153846</v>
      </c>
      <c r="I162" s="430">
        <v>142.69230769230768</v>
      </c>
      <c r="J162" s="430">
        <v>32951.230769230766</v>
      </c>
      <c r="K162" s="430">
        <v>27501.846153846152</v>
      </c>
      <c r="L162" s="430">
        <v>5306.692307692308</v>
      </c>
      <c r="M162" s="430">
        <v>27644.538461538457</v>
      </c>
      <c r="N162" s="406" t="s">
        <v>572</v>
      </c>
      <c r="O162" s="90" t="s">
        <v>460</v>
      </c>
      <c r="P162" s="78"/>
    </row>
    <row r="163" spans="1:15" s="122" customFormat="1" ht="39" customHeight="1">
      <c r="A163" s="79">
        <f t="shared" si="14"/>
        <v>99</v>
      </c>
      <c r="B163" s="12" t="s">
        <v>532</v>
      </c>
      <c r="C163" s="305" t="s">
        <v>176</v>
      </c>
      <c r="D163" s="232" t="s">
        <v>270</v>
      </c>
      <c r="E163" s="222" t="s">
        <v>394</v>
      </c>
      <c r="F163" s="430">
        <v>102642</v>
      </c>
      <c r="G163" s="455" t="s">
        <v>617</v>
      </c>
      <c r="H163" s="456"/>
      <c r="I163" s="457"/>
      <c r="J163" s="430">
        <v>100977</v>
      </c>
      <c r="K163" s="420" t="s">
        <v>439</v>
      </c>
      <c r="L163" s="420" t="s">
        <v>439</v>
      </c>
      <c r="M163" s="420" t="s">
        <v>439</v>
      </c>
      <c r="N163" s="406" t="s">
        <v>572</v>
      </c>
      <c r="O163" s="90" t="s">
        <v>488</v>
      </c>
    </row>
    <row r="164" spans="1:16" ht="35.25" customHeight="1">
      <c r="A164" s="79">
        <f t="shared" si="14"/>
        <v>100</v>
      </c>
      <c r="B164" s="12" t="s">
        <v>464</v>
      </c>
      <c r="C164" s="106" t="s">
        <v>290</v>
      </c>
      <c r="D164" s="116" t="s">
        <v>281</v>
      </c>
      <c r="E164" s="222" t="s">
        <v>394</v>
      </c>
      <c r="F164" s="430">
        <v>51715.846153846156</v>
      </c>
      <c r="G164" s="430">
        <v>758.9230769230769</v>
      </c>
      <c r="H164" s="430">
        <v>50494.153846153844</v>
      </c>
      <c r="I164" s="430">
        <v>462.7692307692308</v>
      </c>
      <c r="J164" s="435">
        <v>51715.846153846156</v>
      </c>
      <c r="K164" s="430">
        <v>42988.61538461538</v>
      </c>
      <c r="L164" s="430">
        <v>8264.461538461539</v>
      </c>
      <c r="M164" s="430">
        <v>43451.38461538462</v>
      </c>
      <c r="N164" s="132" t="s">
        <v>596</v>
      </c>
      <c r="O164" s="90" t="s">
        <v>597</v>
      </c>
      <c r="P164" s="88"/>
    </row>
    <row r="165" spans="1:16" ht="17.25" customHeight="1">
      <c r="A165" s="91">
        <f>A162+1</f>
        <v>99</v>
      </c>
      <c r="B165" s="461" t="s">
        <v>177</v>
      </c>
      <c r="C165" s="461"/>
      <c r="D165" s="461"/>
      <c r="E165" s="461"/>
      <c r="F165" s="461"/>
      <c r="G165" s="461"/>
      <c r="H165" s="461"/>
      <c r="I165" s="461"/>
      <c r="J165" s="461"/>
      <c r="K165" s="461"/>
      <c r="L165" s="461"/>
      <c r="M165" s="461"/>
      <c r="N165" s="461"/>
      <c r="O165" s="462"/>
      <c r="P165" s="88"/>
    </row>
    <row r="166" spans="1:16" ht="31.5" customHeight="1">
      <c r="A166" s="129">
        <f>A164+1</f>
        <v>101</v>
      </c>
      <c r="B166" s="12" t="s">
        <v>140</v>
      </c>
      <c r="C166" s="246" t="s">
        <v>177</v>
      </c>
      <c r="D166" s="116" t="s">
        <v>270</v>
      </c>
      <c r="E166" s="222" t="s">
        <v>394</v>
      </c>
      <c r="F166" s="434">
        <v>4353.923076923077</v>
      </c>
      <c r="G166" s="426">
        <v>2020.3846153846155</v>
      </c>
      <c r="H166" s="426">
        <v>2274.6923076923076</v>
      </c>
      <c r="I166" s="426">
        <v>58.84615384615385</v>
      </c>
      <c r="J166" s="426">
        <v>4353.923076923077</v>
      </c>
      <c r="K166" s="426">
        <v>3972.7692307692305</v>
      </c>
      <c r="L166" s="426">
        <v>322.3076923076923</v>
      </c>
      <c r="M166" s="426">
        <v>4031.6153846153848</v>
      </c>
      <c r="N166" s="406" t="s">
        <v>572</v>
      </c>
      <c r="O166" s="90" t="s">
        <v>460</v>
      </c>
      <c r="P166" s="88"/>
    </row>
    <row r="167" spans="1:27" s="201" customFormat="1" ht="47.25" customHeight="1">
      <c r="A167" s="202">
        <f>A166+1</f>
        <v>102</v>
      </c>
      <c r="B167" s="197" t="s">
        <v>396</v>
      </c>
      <c r="C167" s="249" t="s">
        <v>312</v>
      </c>
      <c r="D167" s="230" t="s">
        <v>270</v>
      </c>
      <c r="E167" s="231" t="s">
        <v>395</v>
      </c>
      <c r="F167" s="430">
        <v>683.4615384615385</v>
      </c>
      <c r="G167" s="435">
        <v>0</v>
      </c>
      <c r="H167" s="435">
        <v>683.4615384615385</v>
      </c>
      <c r="I167" s="435">
        <v>0</v>
      </c>
      <c r="J167" s="430">
        <v>683.4615384615385</v>
      </c>
      <c r="K167" s="435">
        <v>645.3653846153846</v>
      </c>
      <c r="L167" s="435">
        <v>38.09615384615385</v>
      </c>
      <c r="M167" s="435">
        <v>645.3653846153846</v>
      </c>
      <c r="N167" s="410" t="s">
        <v>572</v>
      </c>
      <c r="O167" s="198" t="s">
        <v>460</v>
      </c>
      <c r="P167" s="199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</row>
    <row r="168" spans="1:16" ht="36" customHeight="1">
      <c r="A168" s="79">
        <f aca="true" t="shared" si="15" ref="A168:A174">A167+1</f>
        <v>103</v>
      </c>
      <c r="B168" s="12" t="s">
        <v>443</v>
      </c>
      <c r="C168" s="106" t="s">
        <v>312</v>
      </c>
      <c r="D168" s="116" t="s">
        <v>270</v>
      </c>
      <c r="E168" s="222" t="s">
        <v>394</v>
      </c>
      <c r="F168" s="430">
        <v>8881.153846153846</v>
      </c>
      <c r="G168" s="430">
        <v>749.8461538461538</v>
      </c>
      <c r="H168" s="430">
        <v>7850.307692307692</v>
      </c>
      <c r="I168" s="430">
        <v>281</v>
      </c>
      <c r="J168" s="430">
        <v>8881.153846153846</v>
      </c>
      <c r="K168" s="430">
        <v>6207.615384615385</v>
      </c>
      <c r="L168" s="430">
        <v>2392.5384615384614</v>
      </c>
      <c r="M168" s="430">
        <v>6488.615384615385</v>
      </c>
      <c r="N168" s="406" t="s">
        <v>572</v>
      </c>
      <c r="O168" s="90" t="s">
        <v>460</v>
      </c>
      <c r="P168" s="78"/>
    </row>
    <row r="169" spans="1:15" s="122" customFormat="1" ht="35.25" customHeight="1">
      <c r="A169" s="79">
        <f t="shared" si="15"/>
        <v>104</v>
      </c>
      <c r="B169" s="12" t="s">
        <v>532</v>
      </c>
      <c r="C169" s="305" t="s">
        <v>177</v>
      </c>
      <c r="D169" s="232" t="s">
        <v>270</v>
      </c>
      <c r="E169" s="222" t="s">
        <v>394</v>
      </c>
      <c r="F169" s="430">
        <v>29611.69230769231</v>
      </c>
      <c r="G169" s="455" t="s">
        <v>617</v>
      </c>
      <c r="H169" s="456"/>
      <c r="I169" s="457"/>
      <c r="J169" s="430">
        <v>29660</v>
      </c>
      <c r="K169" s="420" t="s">
        <v>439</v>
      </c>
      <c r="L169" s="420" t="s">
        <v>439</v>
      </c>
      <c r="M169" s="420" t="s">
        <v>439</v>
      </c>
      <c r="N169" s="406" t="s">
        <v>572</v>
      </c>
      <c r="O169" s="90" t="s">
        <v>488</v>
      </c>
    </row>
    <row r="170" spans="1:16" ht="43.5" customHeight="1">
      <c r="A170" s="272">
        <f t="shared" si="15"/>
        <v>105</v>
      </c>
      <c r="B170" s="308" t="s">
        <v>491</v>
      </c>
      <c r="C170" s="449" t="s">
        <v>312</v>
      </c>
      <c r="D170" s="275" t="s">
        <v>270</v>
      </c>
      <c r="E170" s="276" t="s">
        <v>394</v>
      </c>
      <c r="F170" s="458" t="s">
        <v>633</v>
      </c>
      <c r="G170" s="459"/>
      <c r="H170" s="459"/>
      <c r="I170" s="459"/>
      <c r="J170" s="459">
        <v>30200</v>
      </c>
      <c r="K170" s="459"/>
      <c r="L170" s="459"/>
      <c r="M170" s="459"/>
      <c r="N170" s="460"/>
      <c r="O170" s="445" t="s">
        <v>639</v>
      </c>
      <c r="P170" s="77"/>
    </row>
    <row r="171" spans="1:16" ht="43.5" customHeight="1">
      <c r="A171" s="79">
        <f t="shared" si="15"/>
        <v>106</v>
      </c>
      <c r="B171" s="107" t="s">
        <v>351</v>
      </c>
      <c r="C171" s="106" t="s">
        <v>312</v>
      </c>
      <c r="D171" s="116" t="s">
        <v>270</v>
      </c>
      <c r="E171" s="222" t="s">
        <v>394</v>
      </c>
      <c r="F171" s="422">
        <v>141342.3076923077</v>
      </c>
      <c r="G171" s="422">
        <v>7.384615384615385</v>
      </c>
      <c r="H171" s="422">
        <v>97.92307692307692</v>
      </c>
      <c r="I171" s="422">
        <v>140772.3076923077</v>
      </c>
      <c r="J171" s="420">
        <v>141342.3076923077</v>
      </c>
      <c r="K171" s="423">
        <v>72.84615384615384</v>
      </c>
      <c r="L171" s="423">
        <v>32.46153846153846</v>
      </c>
      <c r="M171" s="423">
        <v>140845.15384615384</v>
      </c>
      <c r="N171" s="406" t="s">
        <v>572</v>
      </c>
      <c r="O171" s="90" t="s">
        <v>141</v>
      </c>
      <c r="P171" s="77"/>
    </row>
    <row r="172" spans="1:16" ht="43.5" customHeight="1">
      <c r="A172" s="79">
        <f t="shared" si="15"/>
        <v>107</v>
      </c>
      <c r="B172" s="107" t="s">
        <v>349</v>
      </c>
      <c r="C172" s="106" t="s">
        <v>312</v>
      </c>
      <c r="D172" s="116" t="s">
        <v>270</v>
      </c>
      <c r="E172" s="222" t="s">
        <v>394</v>
      </c>
      <c r="F172" s="422">
        <v>9426.153846153846</v>
      </c>
      <c r="G172" s="422">
        <v>143.30769230769232</v>
      </c>
      <c r="H172" s="422">
        <v>8612.615384615385</v>
      </c>
      <c r="I172" s="422">
        <v>400</v>
      </c>
      <c r="J172" s="420">
        <v>9426.153846153846</v>
      </c>
      <c r="K172" s="423">
        <v>7550.923076923076</v>
      </c>
      <c r="L172" s="423">
        <v>1205</v>
      </c>
      <c r="M172" s="423">
        <v>7950.923076923076</v>
      </c>
      <c r="N172" s="406" t="s">
        <v>572</v>
      </c>
      <c r="O172" s="90" t="s">
        <v>141</v>
      </c>
      <c r="P172" s="77"/>
    </row>
    <row r="173" spans="1:16" ht="43.5" customHeight="1">
      <c r="A173" s="79">
        <f t="shared" si="15"/>
        <v>108</v>
      </c>
      <c r="B173" s="107" t="s">
        <v>348</v>
      </c>
      <c r="C173" s="246" t="s">
        <v>350</v>
      </c>
      <c r="D173" s="116" t="s">
        <v>270</v>
      </c>
      <c r="E173" s="222" t="s">
        <v>394</v>
      </c>
      <c r="F173" s="422">
        <v>21000</v>
      </c>
      <c r="G173" s="422">
        <v>0</v>
      </c>
      <c r="H173" s="422">
        <v>0</v>
      </c>
      <c r="I173" s="422">
        <v>21000</v>
      </c>
      <c r="J173" s="420">
        <v>21000</v>
      </c>
      <c r="K173" s="423">
        <v>0</v>
      </c>
      <c r="L173" s="423">
        <v>0</v>
      </c>
      <c r="M173" s="423">
        <v>21000</v>
      </c>
      <c r="N173" s="406" t="s">
        <v>572</v>
      </c>
      <c r="O173" s="90" t="s">
        <v>141</v>
      </c>
      <c r="P173" s="77"/>
    </row>
    <row r="174" spans="1:16" ht="35.25" customHeight="1">
      <c r="A174" s="79">
        <f t="shared" si="15"/>
        <v>109</v>
      </c>
      <c r="B174" s="12" t="s">
        <v>464</v>
      </c>
      <c r="C174" s="106" t="s">
        <v>312</v>
      </c>
      <c r="D174" s="116" t="s">
        <v>281</v>
      </c>
      <c r="E174" s="222" t="s">
        <v>394</v>
      </c>
      <c r="F174" s="422">
        <v>11707.692307692309</v>
      </c>
      <c r="G174" s="422">
        <v>172.92307692307693</v>
      </c>
      <c r="H174" s="422">
        <v>11461.615384615385</v>
      </c>
      <c r="I174" s="422">
        <v>73.15384615384616</v>
      </c>
      <c r="J174" s="436">
        <v>11707.692307692309</v>
      </c>
      <c r="K174" s="423">
        <v>10028.615384615385</v>
      </c>
      <c r="L174" s="423">
        <v>1605.923076923077</v>
      </c>
      <c r="M174" s="423">
        <v>10101.76923076923</v>
      </c>
      <c r="N174" s="132" t="s">
        <v>596</v>
      </c>
      <c r="O174" s="90" t="s">
        <v>597</v>
      </c>
      <c r="P174" s="88"/>
    </row>
    <row r="175" spans="1:16" ht="17.25" customHeight="1">
      <c r="A175" s="91">
        <f>A168+1</f>
        <v>104</v>
      </c>
      <c r="B175" s="461" t="s">
        <v>178</v>
      </c>
      <c r="C175" s="461"/>
      <c r="D175" s="461"/>
      <c r="E175" s="461"/>
      <c r="F175" s="461"/>
      <c r="G175" s="461"/>
      <c r="H175" s="461"/>
      <c r="I175" s="461"/>
      <c r="J175" s="461"/>
      <c r="K175" s="461"/>
      <c r="L175" s="461"/>
      <c r="M175" s="461"/>
      <c r="N175" s="461"/>
      <c r="O175" s="462"/>
      <c r="P175" s="88"/>
    </row>
    <row r="176" spans="1:16" ht="31.5" customHeight="1">
      <c r="A176" s="129">
        <f>A174+1</f>
        <v>110</v>
      </c>
      <c r="B176" s="12" t="s">
        <v>140</v>
      </c>
      <c r="C176" s="246" t="s">
        <v>178</v>
      </c>
      <c r="D176" s="116" t="s">
        <v>270</v>
      </c>
      <c r="E176" s="222" t="s">
        <v>394</v>
      </c>
      <c r="F176" s="434">
        <v>7608.923076923077</v>
      </c>
      <c r="G176" s="426">
        <v>2554.846153846154</v>
      </c>
      <c r="H176" s="426">
        <v>4999.7692307692305</v>
      </c>
      <c r="I176" s="426">
        <v>54.30769230769231</v>
      </c>
      <c r="J176" s="426">
        <v>7608.923076923077</v>
      </c>
      <c r="K176" s="426">
        <v>6904.692307692308</v>
      </c>
      <c r="L176" s="426">
        <v>649.9230769230769</v>
      </c>
      <c r="M176" s="426">
        <v>6959</v>
      </c>
      <c r="N176" s="406" t="s">
        <v>572</v>
      </c>
      <c r="O176" s="90" t="s">
        <v>460</v>
      </c>
      <c r="P176" s="88"/>
    </row>
    <row r="177" spans="1:16" ht="43.5" customHeight="1">
      <c r="A177" s="129">
        <f>A176+1</f>
        <v>111</v>
      </c>
      <c r="B177" s="12" t="s">
        <v>476</v>
      </c>
      <c r="C177" s="106" t="s">
        <v>478</v>
      </c>
      <c r="D177" s="222" t="s">
        <v>513</v>
      </c>
      <c r="E177" s="222" t="s">
        <v>394</v>
      </c>
      <c r="F177" s="422">
        <v>100300</v>
      </c>
      <c r="G177" s="422">
        <v>0</v>
      </c>
      <c r="H177" s="422">
        <v>0</v>
      </c>
      <c r="I177" s="422">
        <v>100300</v>
      </c>
      <c r="J177" s="420">
        <v>100300</v>
      </c>
      <c r="K177" s="423">
        <v>0</v>
      </c>
      <c r="L177" s="423">
        <v>0</v>
      </c>
      <c r="M177" s="423">
        <v>100300</v>
      </c>
      <c r="N177" s="407" t="s">
        <v>596</v>
      </c>
      <c r="O177" s="90" t="s">
        <v>597</v>
      </c>
      <c r="P177" s="77"/>
    </row>
    <row r="178" spans="1:27" s="201" customFormat="1" ht="46.5" customHeight="1">
      <c r="A178" s="196">
        <f>A177+1</f>
        <v>112</v>
      </c>
      <c r="B178" s="197" t="s">
        <v>396</v>
      </c>
      <c r="C178" s="249" t="s">
        <v>478</v>
      </c>
      <c r="D178" s="230" t="s">
        <v>270</v>
      </c>
      <c r="E178" s="231" t="s">
        <v>395</v>
      </c>
      <c r="F178" s="430">
        <v>2555.8823529411766</v>
      </c>
      <c r="G178" s="435">
        <v>494.5882352941176</v>
      </c>
      <c r="H178" s="435">
        <v>1321.7254901960785</v>
      </c>
      <c r="I178" s="435">
        <v>739.5686274509804</v>
      </c>
      <c r="J178" s="430">
        <v>2555.8823529411766</v>
      </c>
      <c r="K178" s="435">
        <v>1441.3529411764705</v>
      </c>
      <c r="L178" s="435">
        <v>374.96078431372547</v>
      </c>
      <c r="M178" s="435">
        <v>2180.921568627451</v>
      </c>
      <c r="N178" s="410" t="s">
        <v>572</v>
      </c>
      <c r="O178" s="198" t="s">
        <v>460</v>
      </c>
      <c r="P178" s="199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</row>
    <row r="179" spans="1:16" ht="36.75" customHeight="1">
      <c r="A179" s="79">
        <f>A178+1</f>
        <v>113</v>
      </c>
      <c r="B179" s="12" t="s">
        <v>443</v>
      </c>
      <c r="C179" s="106" t="s">
        <v>478</v>
      </c>
      <c r="D179" s="116" t="s">
        <v>270</v>
      </c>
      <c r="E179" s="222" t="s">
        <v>394</v>
      </c>
      <c r="F179" s="430">
        <v>8382.307692307691</v>
      </c>
      <c r="G179" s="430">
        <v>1875.7692307692307</v>
      </c>
      <c r="H179" s="430">
        <v>6217.2307692307695</v>
      </c>
      <c r="I179" s="430">
        <v>289.3076923076923</v>
      </c>
      <c r="J179" s="430">
        <v>8382.307692307691</v>
      </c>
      <c r="K179" s="430">
        <v>6631</v>
      </c>
      <c r="L179" s="430">
        <v>1462</v>
      </c>
      <c r="M179" s="430">
        <v>6920.3076923076915</v>
      </c>
      <c r="N179" s="406" t="s">
        <v>572</v>
      </c>
      <c r="O179" s="90" t="s">
        <v>460</v>
      </c>
      <c r="P179" s="78"/>
    </row>
    <row r="180" spans="1:15" s="122" customFormat="1" ht="38.25" customHeight="1">
      <c r="A180" s="79">
        <f>A179+1</f>
        <v>114</v>
      </c>
      <c r="B180" s="12" t="s">
        <v>532</v>
      </c>
      <c r="C180" s="305" t="s">
        <v>178</v>
      </c>
      <c r="D180" s="232" t="s">
        <v>270</v>
      </c>
      <c r="E180" s="222" t="s">
        <v>394</v>
      </c>
      <c r="F180" s="430">
        <v>42620.07692307692</v>
      </c>
      <c r="G180" s="455" t="s">
        <v>617</v>
      </c>
      <c r="H180" s="456"/>
      <c r="I180" s="457"/>
      <c r="J180" s="430">
        <v>42700</v>
      </c>
      <c r="K180" s="420" t="s">
        <v>439</v>
      </c>
      <c r="L180" s="420" t="s">
        <v>439</v>
      </c>
      <c r="M180" s="420" t="s">
        <v>439</v>
      </c>
      <c r="N180" s="406" t="s">
        <v>572</v>
      </c>
      <c r="O180" s="90" t="s">
        <v>488</v>
      </c>
    </row>
    <row r="181" spans="1:16" ht="35.25" customHeight="1">
      <c r="A181" s="79">
        <f>A180+1</f>
        <v>115</v>
      </c>
      <c r="B181" s="12" t="s">
        <v>464</v>
      </c>
      <c r="C181" s="106" t="s">
        <v>478</v>
      </c>
      <c r="D181" s="116" t="s">
        <v>281</v>
      </c>
      <c r="E181" s="222" t="s">
        <v>394</v>
      </c>
      <c r="F181" s="430">
        <v>28507.69230769231</v>
      </c>
      <c r="G181" s="430">
        <v>980.3846153846154</v>
      </c>
      <c r="H181" s="430">
        <v>27077.615384615383</v>
      </c>
      <c r="I181" s="430">
        <v>449.6923076923077</v>
      </c>
      <c r="J181" s="435">
        <v>28507.69230769231</v>
      </c>
      <c r="K181" s="430">
        <v>24130.615384615383</v>
      </c>
      <c r="L181" s="430">
        <v>3927.3846153846152</v>
      </c>
      <c r="M181" s="430">
        <v>24580.30769230769</v>
      </c>
      <c r="N181" s="132" t="s">
        <v>596</v>
      </c>
      <c r="O181" s="90" t="s">
        <v>597</v>
      </c>
      <c r="P181" s="88"/>
    </row>
    <row r="182" spans="1:16" ht="17.25" customHeight="1">
      <c r="A182" s="91">
        <f>A179+1</f>
        <v>114</v>
      </c>
      <c r="B182" s="461" t="s">
        <v>179</v>
      </c>
      <c r="C182" s="461"/>
      <c r="D182" s="461"/>
      <c r="E182" s="461"/>
      <c r="F182" s="461"/>
      <c r="G182" s="461"/>
      <c r="H182" s="461"/>
      <c r="I182" s="461"/>
      <c r="J182" s="461"/>
      <c r="K182" s="461"/>
      <c r="L182" s="461"/>
      <c r="M182" s="461"/>
      <c r="N182" s="461"/>
      <c r="O182" s="462"/>
      <c r="P182" s="88"/>
    </row>
    <row r="183" spans="1:16" ht="31.5" customHeight="1">
      <c r="A183" s="129">
        <f>A181+1</f>
        <v>116</v>
      </c>
      <c r="B183" s="12" t="s">
        <v>140</v>
      </c>
      <c r="C183" s="246" t="s">
        <v>179</v>
      </c>
      <c r="D183" s="116" t="s">
        <v>270</v>
      </c>
      <c r="E183" s="222" t="s">
        <v>394</v>
      </c>
      <c r="F183" s="434">
        <v>6022.923076923077</v>
      </c>
      <c r="G183" s="426">
        <v>2893.923076923077</v>
      </c>
      <c r="H183" s="426">
        <v>3088.923076923077</v>
      </c>
      <c r="I183" s="426">
        <v>40.07692307692308</v>
      </c>
      <c r="J183" s="426">
        <v>6022.923076923077</v>
      </c>
      <c r="K183" s="426">
        <v>5587.923076923077</v>
      </c>
      <c r="L183" s="426">
        <v>394.9230769230769</v>
      </c>
      <c r="M183" s="426">
        <v>5628</v>
      </c>
      <c r="N183" s="406" t="s">
        <v>572</v>
      </c>
      <c r="O183" s="90" t="s">
        <v>460</v>
      </c>
      <c r="P183" s="88"/>
    </row>
    <row r="184" spans="1:16" ht="43.5" customHeight="1">
      <c r="A184" s="129">
        <f>A183+1</f>
        <v>117</v>
      </c>
      <c r="B184" s="12" t="s">
        <v>476</v>
      </c>
      <c r="C184" s="106" t="s">
        <v>313</v>
      </c>
      <c r="D184" s="222" t="s">
        <v>513</v>
      </c>
      <c r="E184" s="222" t="s">
        <v>394</v>
      </c>
      <c r="F184" s="422">
        <v>74000</v>
      </c>
      <c r="G184" s="422">
        <v>0</v>
      </c>
      <c r="H184" s="422">
        <v>0</v>
      </c>
      <c r="I184" s="422">
        <v>74000</v>
      </c>
      <c r="J184" s="420">
        <v>74000</v>
      </c>
      <c r="K184" s="423">
        <v>0</v>
      </c>
      <c r="L184" s="423">
        <v>0</v>
      </c>
      <c r="M184" s="423">
        <v>74000</v>
      </c>
      <c r="N184" s="407" t="s">
        <v>596</v>
      </c>
      <c r="O184" s="90" t="s">
        <v>597</v>
      </c>
      <c r="P184" s="77"/>
    </row>
    <row r="185" spans="1:27" s="201" customFormat="1" ht="45" customHeight="1">
      <c r="A185" s="196">
        <f aca="true" t="shared" si="16" ref="A185:A190">A184+1</f>
        <v>118</v>
      </c>
      <c r="B185" s="197" t="s">
        <v>442</v>
      </c>
      <c r="C185" s="249" t="s">
        <v>313</v>
      </c>
      <c r="D185" s="231" t="s">
        <v>270</v>
      </c>
      <c r="E185" s="231" t="s">
        <v>392</v>
      </c>
      <c r="F185" s="430">
        <v>333.25</v>
      </c>
      <c r="G185" s="435">
        <v>176.75</v>
      </c>
      <c r="H185" s="435">
        <v>156.5</v>
      </c>
      <c r="I185" s="435">
        <v>0</v>
      </c>
      <c r="J185" s="430">
        <v>333.25</v>
      </c>
      <c r="K185" s="435">
        <v>241.625</v>
      </c>
      <c r="L185" s="435">
        <v>91.625</v>
      </c>
      <c r="M185" s="435">
        <v>241.625</v>
      </c>
      <c r="N185" s="409" t="s">
        <v>572</v>
      </c>
      <c r="O185" s="198" t="s">
        <v>460</v>
      </c>
      <c r="P185" s="199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</row>
    <row r="186" spans="1:27" s="201" customFormat="1" ht="44.25" customHeight="1">
      <c r="A186" s="196">
        <f t="shared" si="16"/>
        <v>119</v>
      </c>
      <c r="B186" s="197" t="s">
        <v>396</v>
      </c>
      <c r="C186" s="249" t="s">
        <v>313</v>
      </c>
      <c r="D186" s="230" t="s">
        <v>270</v>
      </c>
      <c r="E186" s="231" t="s">
        <v>395</v>
      </c>
      <c r="F186" s="430">
        <v>354.171875</v>
      </c>
      <c r="G186" s="435">
        <v>177.3125</v>
      </c>
      <c r="H186" s="435">
        <v>176.859375</v>
      </c>
      <c r="I186" s="435">
        <v>0</v>
      </c>
      <c r="J186" s="430">
        <v>354.171875</v>
      </c>
      <c r="K186" s="435">
        <v>261.9375</v>
      </c>
      <c r="L186" s="435">
        <v>92.234375</v>
      </c>
      <c r="M186" s="435">
        <v>261.9375</v>
      </c>
      <c r="N186" s="410" t="s">
        <v>572</v>
      </c>
      <c r="O186" s="198" t="s">
        <v>460</v>
      </c>
      <c r="P186" s="199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</row>
    <row r="187" spans="1:16" ht="33" customHeight="1">
      <c r="A187" s="79">
        <f t="shared" si="16"/>
        <v>120</v>
      </c>
      <c r="B187" s="12" t="s">
        <v>443</v>
      </c>
      <c r="C187" s="106" t="s">
        <v>313</v>
      </c>
      <c r="D187" s="116" t="s">
        <v>270</v>
      </c>
      <c r="E187" s="222" t="s">
        <v>394</v>
      </c>
      <c r="F187" s="430">
        <v>5126.923076923077</v>
      </c>
      <c r="G187" s="430">
        <v>734.0769230769231</v>
      </c>
      <c r="H187" s="430">
        <v>4392.846153846154</v>
      </c>
      <c r="I187" s="430">
        <v>0</v>
      </c>
      <c r="J187" s="430">
        <v>5126.923076923077</v>
      </c>
      <c r="K187" s="430">
        <v>4120.538461538462</v>
      </c>
      <c r="L187" s="430">
        <v>1006.3846153846154</v>
      </c>
      <c r="M187" s="430">
        <v>4120.538461538462</v>
      </c>
      <c r="N187" s="406" t="s">
        <v>572</v>
      </c>
      <c r="O187" s="90" t="s">
        <v>460</v>
      </c>
      <c r="P187" s="78"/>
    </row>
    <row r="188" spans="1:15" s="122" customFormat="1" ht="36.75" customHeight="1">
      <c r="A188" s="79">
        <f t="shared" si="16"/>
        <v>121</v>
      </c>
      <c r="B188" s="12" t="s">
        <v>532</v>
      </c>
      <c r="C188" s="305" t="s">
        <v>179</v>
      </c>
      <c r="D188" s="232" t="s">
        <v>270</v>
      </c>
      <c r="E188" s="222" t="s">
        <v>394</v>
      </c>
      <c r="F188" s="430">
        <v>18007.53846153846</v>
      </c>
      <c r="G188" s="455" t="s">
        <v>617</v>
      </c>
      <c r="H188" s="456"/>
      <c r="I188" s="457"/>
      <c r="J188" s="430">
        <v>18229</v>
      </c>
      <c r="K188" s="420" t="s">
        <v>439</v>
      </c>
      <c r="L188" s="420" t="s">
        <v>439</v>
      </c>
      <c r="M188" s="420" t="s">
        <v>439</v>
      </c>
      <c r="N188" s="406" t="s">
        <v>572</v>
      </c>
      <c r="O188" s="90" t="s">
        <v>488</v>
      </c>
    </row>
    <row r="189" spans="1:16" ht="50.25" customHeight="1">
      <c r="A189" s="272">
        <f t="shared" si="16"/>
        <v>122</v>
      </c>
      <c r="B189" s="308" t="s">
        <v>492</v>
      </c>
      <c r="C189" s="449" t="s">
        <v>313</v>
      </c>
      <c r="D189" s="275" t="s">
        <v>270</v>
      </c>
      <c r="E189" s="276" t="s">
        <v>394</v>
      </c>
      <c r="F189" s="458" t="s">
        <v>633</v>
      </c>
      <c r="G189" s="459"/>
      <c r="H189" s="459"/>
      <c r="I189" s="459"/>
      <c r="J189" s="459">
        <v>8223.076923076924</v>
      </c>
      <c r="K189" s="459"/>
      <c r="L189" s="459"/>
      <c r="M189" s="459"/>
      <c r="N189" s="460"/>
      <c r="O189" s="445" t="s">
        <v>639</v>
      </c>
      <c r="P189" s="77"/>
    </row>
    <row r="190" spans="1:16" ht="35.25" customHeight="1">
      <c r="A190" s="79">
        <f t="shared" si="16"/>
        <v>123</v>
      </c>
      <c r="B190" s="12" t="s">
        <v>464</v>
      </c>
      <c r="C190" s="106" t="s">
        <v>313</v>
      </c>
      <c r="D190" s="116" t="s">
        <v>281</v>
      </c>
      <c r="E190" s="222" t="s">
        <v>394</v>
      </c>
      <c r="F190" s="422">
        <v>15373.076923076924</v>
      </c>
      <c r="G190" s="422">
        <v>306.0769230769231</v>
      </c>
      <c r="H190" s="422">
        <v>14987.846153846154</v>
      </c>
      <c r="I190" s="422">
        <v>79.15384615384616</v>
      </c>
      <c r="J190" s="436">
        <v>15373.076923076924</v>
      </c>
      <c r="K190" s="423">
        <v>13808.23076923077</v>
      </c>
      <c r="L190" s="423">
        <v>1485.6923076923076</v>
      </c>
      <c r="M190" s="423">
        <v>13887.384615384615</v>
      </c>
      <c r="N190" s="132" t="s">
        <v>596</v>
      </c>
      <c r="O190" s="90" t="s">
        <v>597</v>
      </c>
      <c r="P190" s="88"/>
    </row>
    <row r="191" spans="1:16" ht="17.25" customHeight="1">
      <c r="A191" s="91">
        <f>A187+1</f>
        <v>121</v>
      </c>
      <c r="B191" s="461" t="s">
        <v>180</v>
      </c>
      <c r="C191" s="461"/>
      <c r="D191" s="461"/>
      <c r="E191" s="461"/>
      <c r="F191" s="461"/>
      <c r="G191" s="461"/>
      <c r="H191" s="461"/>
      <c r="I191" s="461"/>
      <c r="J191" s="461"/>
      <c r="K191" s="461"/>
      <c r="L191" s="461"/>
      <c r="M191" s="461"/>
      <c r="N191" s="461"/>
      <c r="O191" s="462"/>
      <c r="P191" s="88"/>
    </row>
    <row r="192" spans="1:16" ht="31.5" customHeight="1">
      <c r="A192" s="129">
        <f>A190+1</f>
        <v>124</v>
      </c>
      <c r="B192" s="12" t="s">
        <v>140</v>
      </c>
      <c r="C192" s="246" t="s">
        <v>180</v>
      </c>
      <c r="D192" s="116" t="s">
        <v>270</v>
      </c>
      <c r="E192" s="222" t="s">
        <v>394</v>
      </c>
      <c r="F192" s="434">
        <v>8213.23076923077</v>
      </c>
      <c r="G192" s="426">
        <v>4241</v>
      </c>
      <c r="H192" s="426">
        <v>3909.769230769231</v>
      </c>
      <c r="I192" s="426">
        <v>62.46153846153846</v>
      </c>
      <c r="J192" s="426">
        <v>8213.23076923077</v>
      </c>
      <c r="K192" s="426">
        <v>7577.230769230769</v>
      </c>
      <c r="L192" s="426">
        <v>573.5384615384615</v>
      </c>
      <c r="M192" s="426">
        <v>7639.692307692308</v>
      </c>
      <c r="N192" s="406" t="s">
        <v>572</v>
      </c>
      <c r="O192" s="90" t="s">
        <v>460</v>
      </c>
      <c r="P192" s="88"/>
    </row>
    <row r="193" spans="1:16" ht="43.5" customHeight="1">
      <c r="A193" s="129">
        <f aca="true" t="shared" si="17" ref="A193:A198">A192+1</f>
        <v>125</v>
      </c>
      <c r="B193" s="12" t="s">
        <v>398</v>
      </c>
      <c r="C193" s="246" t="s">
        <v>180</v>
      </c>
      <c r="D193" s="116" t="s">
        <v>270</v>
      </c>
      <c r="E193" s="222" t="s">
        <v>395</v>
      </c>
      <c r="F193" s="93" t="s">
        <v>273</v>
      </c>
      <c r="G193" s="94"/>
      <c r="H193" s="94"/>
      <c r="I193" s="94"/>
      <c r="J193" s="95"/>
      <c r="K193" s="420" t="s">
        <v>439</v>
      </c>
      <c r="L193" s="420" t="s">
        <v>439</v>
      </c>
      <c r="M193" s="420" t="s">
        <v>439</v>
      </c>
      <c r="N193" s="406" t="s">
        <v>596</v>
      </c>
      <c r="O193" s="90" t="s">
        <v>461</v>
      </c>
      <c r="P193" s="78"/>
    </row>
    <row r="194" spans="1:27" s="201" customFormat="1" ht="45" customHeight="1">
      <c r="A194" s="196">
        <f t="shared" si="17"/>
        <v>126</v>
      </c>
      <c r="B194" s="197" t="s">
        <v>442</v>
      </c>
      <c r="C194" s="248" t="s">
        <v>299</v>
      </c>
      <c r="D194" s="231" t="s">
        <v>270</v>
      </c>
      <c r="E194" s="231" t="s">
        <v>392</v>
      </c>
      <c r="F194" s="430">
        <v>649.5454545454545</v>
      </c>
      <c r="G194" s="435">
        <v>0</v>
      </c>
      <c r="H194" s="435">
        <v>644.5454545454545</v>
      </c>
      <c r="I194" s="435">
        <v>5</v>
      </c>
      <c r="J194" s="430">
        <v>649.5454545454545</v>
      </c>
      <c r="K194" s="435">
        <v>539.1818181818181</v>
      </c>
      <c r="L194" s="435">
        <v>105.36363636363636</v>
      </c>
      <c r="M194" s="435">
        <v>544.1818181818181</v>
      </c>
      <c r="N194" s="409" t="s">
        <v>572</v>
      </c>
      <c r="O194" s="198" t="s">
        <v>460</v>
      </c>
      <c r="P194" s="199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</row>
    <row r="195" spans="1:27" s="201" customFormat="1" ht="44.25" customHeight="1">
      <c r="A195" s="196">
        <f t="shared" si="17"/>
        <v>127</v>
      </c>
      <c r="B195" s="197" t="s">
        <v>396</v>
      </c>
      <c r="C195" s="248" t="s">
        <v>299</v>
      </c>
      <c r="D195" s="230" t="s">
        <v>270</v>
      </c>
      <c r="E195" s="231" t="s">
        <v>395</v>
      </c>
      <c r="F195" s="430">
        <v>1696.9375</v>
      </c>
      <c r="G195" s="435">
        <v>674.25</v>
      </c>
      <c r="H195" s="435">
        <v>965.890625</v>
      </c>
      <c r="I195" s="435">
        <v>56.796875</v>
      </c>
      <c r="J195" s="430">
        <v>1696.9375</v>
      </c>
      <c r="K195" s="435">
        <v>1565.3125</v>
      </c>
      <c r="L195" s="435">
        <v>74.828125</v>
      </c>
      <c r="M195" s="435">
        <v>1622.109375</v>
      </c>
      <c r="N195" s="410" t="s">
        <v>572</v>
      </c>
      <c r="O195" s="198" t="s">
        <v>460</v>
      </c>
      <c r="P195" s="199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</row>
    <row r="196" spans="1:16" ht="34.5" customHeight="1">
      <c r="A196" s="79">
        <f t="shared" si="17"/>
        <v>128</v>
      </c>
      <c r="B196" s="12" t="s">
        <v>443</v>
      </c>
      <c r="C196" s="246" t="s">
        <v>299</v>
      </c>
      <c r="D196" s="116" t="s">
        <v>270</v>
      </c>
      <c r="E196" s="222" t="s">
        <v>394</v>
      </c>
      <c r="F196" s="430">
        <v>11237.23076923077</v>
      </c>
      <c r="G196" s="430">
        <v>4308.307692307692</v>
      </c>
      <c r="H196" s="430">
        <v>6886.7692307692305</v>
      </c>
      <c r="I196" s="430">
        <v>42.15384615384615</v>
      </c>
      <c r="J196" s="430">
        <v>11237.230769230768</v>
      </c>
      <c r="K196" s="430">
        <v>9979.923076923078</v>
      </c>
      <c r="L196" s="430">
        <v>1215.1538461538462</v>
      </c>
      <c r="M196" s="430">
        <v>10022.076923076922</v>
      </c>
      <c r="N196" s="406" t="s">
        <v>572</v>
      </c>
      <c r="O196" s="90" t="s">
        <v>460</v>
      </c>
      <c r="P196" s="78"/>
    </row>
    <row r="197" spans="1:15" s="122" customFormat="1" ht="39" customHeight="1">
      <c r="A197" s="79">
        <f t="shared" si="17"/>
        <v>129</v>
      </c>
      <c r="B197" s="12" t="s">
        <v>532</v>
      </c>
      <c r="C197" s="305" t="s">
        <v>180</v>
      </c>
      <c r="D197" s="232" t="s">
        <v>270</v>
      </c>
      <c r="E197" s="222" t="s">
        <v>394</v>
      </c>
      <c r="F197" s="430">
        <v>34914.38461538462</v>
      </c>
      <c r="G197" s="455" t="s">
        <v>617</v>
      </c>
      <c r="H197" s="456"/>
      <c r="I197" s="457"/>
      <c r="J197" s="430">
        <v>35305</v>
      </c>
      <c r="K197" s="420" t="s">
        <v>439</v>
      </c>
      <c r="L197" s="420" t="s">
        <v>439</v>
      </c>
      <c r="M197" s="420" t="s">
        <v>439</v>
      </c>
      <c r="N197" s="406" t="s">
        <v>572</v>
      </c>
      <c r="O197" s="90" t="s">
        <v>488</v>
      </c>
    </row>
    <row r="198" spans="1:16" ht="35.25" customHeight="1">
      <c r="A198" s="79">
        <f t="shared" si="17"/>
        <v>130</v>
      </c>
      <c r="B198" s="12" t="s">
        <v>464</v>
      </c>
      <c r="C198" s="246" t="s">
        <v>299</v>
      </c>
      <c r="D198" s="116" t="s">
        <v>281</v>
      </c>
      <c r="E198" s="222" t="s">
        <v>394</v>
      </c>
      <c r="F198" s="430">
        <v>9576.923076923078</v>
      </c>
      <c r="G198" s="430">
        <v>425.61538461538464</v>
      </c>
      <c r="H198" s="430">
        <v>8912.461538461539</v>
      </c>
      <c r="I198" s="430">
        <v>238.84615384615384</v>
      </c>
      <c r="J198" s="435">
        <v>9576.923076923078</v>
      </c>
      <c r="K198" s="430">
        <v>7734.615384615385</v>
      </c>
      <c r="L198" s="430">
        <v>1603.4615384615386</v>
      </c>
      <c r="M198" s="430">
        <v>7973.461538461539</v>
      </c>
      <c r="N198" s="132" t="s">
        <v>596</v>
      </c>
      <c r="O198" s="90" t="s">
        <v>597</v>
      </c>
      <c r="P198" s="88"/>
    </row>
    <row r="199" spans="1:16" ht="17.25" customHeight="1">
      <c r="A199" s="91">
        <f>A196+1</f>
        <v>129</v>
      </c>
      <c r="B199" s="461" t="s">
        <v>275</v>
      </c>
      <c r="C199" s="461"/>
      <c r="D199" s="461"/>
      <c r="E199" s="461"/>
      <c r="F199" s="461"/>
      <c r="G199" s="461"/>
      <c r="H199" s="461"/>
      <c r="I199" s="461"/>
      <c r="J199" s="461"/>
      <c r="K199" s="461"/>
      <c r="L199" s="461"/>
      <c r="M199" s="461"/>
      <c r="N199" s="461"/>
      <c r="O199" s="462"/>
      <c r="P199" s="88"/>
    </row>
    <row r="200" spans="1:16" ht="31.5" customHeight="1">
      <c r="A200" s="129">
        <f>A198+1</f>
        <v>131</v>
      </c>
      <c r="B200" s="12" t="s">
        <v>140</v>
      </c>
      <c r="C200" s="246" t="s">
        <v>275</v>
      </c>
      <c r="D200" s="116" t="s">
        <v>270</v>
      </c>
      <c r="E200" s="222" t="s">
        <v>394</v>
      </c>
      <c r="F200" s="434">
        <v>8626.923076923076</v>
      </c>
      <c r="G200" s="426">
        <v>2176.6923076923076</v>
      </c>
      <c r="H200" s="426">
        <v>6396.384615384615</v>
      </c>
      <c r="I200" s="426">
        <v>53.84615384615385</v>
      </c>
      <c r="J200" s="426">
        <v>8626.923076923076</v>
      </c>
      <c r="K200" s="426">
        <v>7460.153846153845</v>
      </c>
      <c r="L200" s="426">
        <v>1112.923076923077</v>
      </c>
      <c r="M200" s="426">
        <v>7513.999999999999</v>
      </c>
      <c r="N200" s="406" t="s">
        <v>572</v>
      </c>
      <c r="O200" s="90" t="s">
        <v>460</v>
      </c>
      <c r="P200" s="88"/>
    </row>
    <row r="201" spans="1:16" ht="45.75" customHeight="1">
      <c r="A201" s="129">
        <f aca="true" t="shared" si="18" ref="A201:A206">A200+1</f>
        <v>132</v>
      </c>
      <c r="B201" s="12" t="s">
        <v>398</v>
      </c>
      <c r="C201" s="246" t="s">
        <v>275</v>
      </c>
      <c r="D201" s="116" t="s">
        <v>270</v>
      </c>
      <c r="E201" s="222" t="s">
        <v>395</v>
      </c>
      <c r="F201" s="93" t="s">
        <v>273</v>
      </c>
      <c r="G201" s="94"/>
      <c r="H201" s="94"/>
      <c r="I201" s="94"/>
      <c r="J201" s="95"/>
      <c r="K201" s="420" t="s">
        <v>439</v>
      </c>
      <c r="L201" s="420" t="s">
        <v>439</v>
      </c>
      <c r="M201" s="420" t="s">
        <v>439</v>
      </c>
      <c r="N201" s="406" t="s">
        <v>596</v>
      </c>
      <c r="O201" s="90" t="s">
        <v>461</v>
      </c>
      <c r="P201" s="78"/>
    </row>
    <row r="202" spans="1:27" s="201" customFormat="1" ht="47.25" customHeight="1">
      <c r="A202" s="196">
        <f t="shared" si="18"/>
        <v>133</v>
      </c>
      <c r="B202" s="197" t="s">
        <v>442</v>
      </c>
      <c r="C202" s="248" t="s">
        <v>300</v>
      </c>
      <c r="D202" s="231" t="s">
        <v>270</v>
      </c>
      <c r="E202" s="231" t="s">
        <v>392</v>
      </c>
      <c r="F202" s="430">
        <v>1964.7272727272727</v>
      </c>
      <c r="G202" s="435">
        <v>0</v>
      </c>
      <c r="H202" s="435">
        <v>1961.7272727272727</v>
      </c>
      <c r="I202" s="435">
        <v>3</v>
      </c>
      <c r="J202" s="430">
        <v>1964.7272727272727</v>
      </c>
      <c r="K202" s="435">
        <v>1396.909090909091</v>
      </c>
      <c r="L202" s="435">
        <v>564.8181818181819</v>
      </c>
      <c r="M202" s="435">
        <v>1399.909090909091</v>
      </c>
      <c r="N202" s="409" t="s">
        <v>572</v>
      </c>
      <c r="O202" s="198" t="s">
        <v>460</v>
      </c>
      <c r="P202" s="199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</row>
    <row r="203" spans="1:27" s="201" customFormat="1" ht="40.5" customHeight="1">
      <c r="A203" s="196">
        <f t="shared" si="18"/>
        <v>134</v>
      </c>
      <c r="B203" s="197" t="s">
        <v>396</v>
      </c>
      <c r="C203" s="248" t="s">
        <v>300</v>
      </c>
      <c r="D203" s="230" t="s">
        <v>270</v>
      </c>
      <c r="E203" s="231" t="s">
        <v>395</v>
      </c>
      <c r="F203" s="430">
        <v>3136.40625</v>
      </c>
      <c r="G203" s="435">
        <v>570.96875</v>
      </c>
      <c r="H203" s="435">
        <v>2540.59375</v>
      </c>
      <c r="I203" s="435">
        <v>24.84375</v>
      </c>
      <c r="J203" s="430">
        <v>3136.40625</v>
      </c>
      <c r="K203" s="435">
        <v>2441.078125</v>
      </c>
      <c r="L203" s="435">
        <v>670.484375</v>
      </c>
      <c r="M203" s="435">
        <v>2465.921875</v>
      </c>
      <c r="N203" s="410" t="s">
        <v>572</v>
      </c>
      <c r="O203" s="198" t="s">
        <v>460</v>
      </c>
      <c r="P203" s="199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</row>
    <row r="204" spans="1:16" ht="32.25" customHeight="1">
      <c r="A204" s="79">
        <f t="shared" si="18"/>
        <v>135</v>
      </c>
      <c r="B204" s="12" t="s">
        <v>443</v>
      </c>
      <c r="C204" s="246" t="s">
        <v>300</v>
      </c>
      <c r="D204" s="116" t="s">
        <v>270</v>
      </c>
      <c r="E204" s="222" t="s">
        <v>394</v>
      </c>
      <c r="F204" s="430">
        <v>9627.461538461539</v>
      </c>
      <c r="G204" s="430">
        <v>1555.6923076923076</v>
      </c>
      <c r="H204" s="430">
        <v>8034.307692307692</v>
      </c>
      <c r="I204" s="430">
        <v>37.46153846153846</v>
      </c>
      <c r="J204" s="430">
        <v>9627.461538461539</v>
      </c>
      <c r="K204" s="430">
        <v>7785.692307692308</v>
      </c>
      <c r="L204" s="430">
        <v>1804.3076923076924</v>
      </c>
      <c r="M204" s="430">
        <v>7823.153846153847</v>
      </c>
      <c r="N204" s="406" t="s">
        <v>572</v>
      </c>
      <c r="O204" s="90" t="s">
        <v>460</v>
      </c>
      <c r="P204" s="78"/>
    </row>
    <row r="205" spans="1:15" s="122" customFormat="1" ht="40.5" customHeight="1">
      <c r="A205" s="79">
        <f t="shared" si="18"/>
        <v>136</v>
      </c>
      <c r="B205" s="12" t="s">
        <v>532</v>
      </c>
      <c r="C205" s="305" t="s">
        <v>275</v>
      </c>
      <c r="D205" s="232" t="s">
        <v>270</v>
      </c>
      <c r="E205" s="222" t="s">
        <v>394</v>
      </c>
      <c r="F205" s="430">
        <v>26826.923076923078</v>
      </c>
      <c r="G205" s="455" t="s">
        <v>617</v>
      </c>
      <c r="H205" s="456"/>
      <c r="I205" s="457"/>
      <c r="J205" s="430">
        <v>27356</v>
      </c>
      <c r="K205" s="420" t="s">
        <v>439</v>
      </c>
      <c r="L205" s="420" t="s">
        <v>439</v>
      </c>
      <c r="M205" s="420" t="s">
        <v>439</v>
      </c>
      <c r="N205" s="406" t="s">
        <v>572</v>
      </c>
      <c r="O205" s="90" t="s">
        <v>488</v>
      </c>
    </row>
    <row r="206" spans="1:16" ht="35.25" customHeight="1">
      <c r="A206" s="79">
        <f t="shared" si="18"/>
        <v>137</v>
      </c>
      <c r="B206" s="12" t="s">
        <v>464</v>
      </c>
      <c r="C206" s="246" t="s">
        <v>300</v>
      </c>
      <c r="D206" s="116" t="s">
        <v>281</v>
      </c>
      <c r="E206" s="222" t="s">
        <v>394</v>
      </c>
      <c r="F206" s="430">
        <v>26869.23076923077</v>
      </c>
      <c r="G206" s="430">
        <v>323.53846153846155</v>
      </c>
      <c r="H206" s="430">
        <v>26275.153846153848</v>
      </c>
      <c r="I206" s="430">
        <v>270.53846153846155</v>
      </c>
      <c r="J206" s="435">
        <v>26869.23076923077</v>
      </c>
      <c r="K206" s="430">
        <v>22786.30769230769</v>
      </c>
      <c r="L206" s="430">
        <v>3812.3846153846152</v>
      </c>
      <c r="M206" s="430">
        <v>23056.846153846152</v>
      </c>
      <c r="N206" s="132" t="s">
        <v>596</v>
      </c>
      <c r="O206" s="90" t="s">
        <v>597</v>
      </c>
      <c r="P206" s="88"/>
    </row>
    <row r="207" spans="1:16" ht="17.25" customHeight="1">
      <c r="A207" s="91">
        <f>A204+1</f>
        <v>136</v>
      </c>
      <c r="B207" s="461" t="s">
        <v>181</v>
      </c>
      <c r="C207" s="461"/>
      <c r="D207" s="461"/>
      <c r="E207" s="461"/>
      <c r="F207" s="461"/>
      <c r="G207" s="461"/>
      <c r="H207" s="461"/>
      <c r="I207" s="461"/>
      <c r="J207" s="461"/>
      <c r="K207" s="461"/>
      <c r="L207" s="461"/>
      <c r="M207" s="461"/>
      <c r="N207" s="461"/>
      <c r="O207" s="462"/>
      <c r="P207" s="88"/>
    </row>
    <row r="208" spans="1:16" ht="31.5" customHeight="1">
      <c r="A208" s="129">
        <f>A206+1</f>
        <v>138</v>
      </c>
      <c r="B208" s="12" t="s">
        <v>140</v>
      </c>
      <c r="C208" s="246" t="s">
        <v>181</v>
      </c>
      <c r="D208" s="116" t="s">
        <v>270</v>
      </c>
      <c r="E208" s="222" t="s">
        <v>394</v>
      </c>
      <c r="F208" s="93" t="s">
        <v>273</v>
      </c>
      <c r="G208" s="426"/>
      <c r="H208" s="426"/>
      <c r="I208" s="426"/>
      <c r="J208" s="426"/>
      <c r="K208" s="426"/>
      <c r="L208" s="426"/>
      <c r="M208" s="426"/>
      <c r="N208" s="406" t="s">
        <v>572</v>
      </c>
      <c r="O208" s="90" t="s">
        <v>460</v>
      </c>
      <c r="P208" s="88"/>
    </row>
    <row r="209" spans="1:16" ht="39" customHeight="1">
      <c r="A209" s="129">
        <f>A208+1</f>
        <v>139</v>
      </c>
      <c r="B209" s="12" t="s">
        <v>590</v>
      </c>
      <c r="C209" s="250" t="s">
        <v>591</v>
      </c>
      <c r="D209" s="116" t="s">
        <v>270</v>
      </c>
      <c r="E209" s="222" t="s">
        <v>394</v>
      </c>
      <c r="F209" s="430">
        <v>5008.076923076923</v>
      </c>
      <c r="G209" s="426">
        <v>3152.3076923076924</v>
      </c>
      <c r="H209" s="426">
        <v>1755.7692307692307</v>
      </c>
      <c r="I209" s="426">
        <v>100</v>
      </c>
      <c r="J209" s="426">
        <v>5008.076923076923</v>
      </c>
      <c r="K209" s="420" t="s">
        <v>439</v>
      </c>
      <c r="L209" s="420" t="s">
        <v>439</v>
      </c>
      <c r="M209" s="420" t="s">
        <v>439</v>
      </c>
      <c r="N209" s="406" t="s">
        <v>572</v>
      </c>
      <c r="O209" s="124" t="s">
        <v>271</v>
      </c>
      <c r="P209" s="77"/>
    </row>
    <row r="210" spans="1:16" ht="40.5" customHeight="1">
      <c r="A210" s="129">
        <f>A209+1</f>
        <v>140</v>
      </c>
      <c r="B210" s="12" t="s">
        <v>574</v>
      </c>
      <c r="C210" s="250" t="s">
        <v>575</v>
      </c>
      <c r="D210" s="116" t="s">
        <v>270</v>
      </c>
      <c r="E210" s="222" t="s">
        <v>394</v>
      </c>
      <c r="F210" s="430">
        <v>3901.923076923077</v>
      </c>
      <c r="G210" s="426">
        <v>3299.923076923077</v>
      </c>
      <c r="H210" s="426">
        <v>301.9230769230769</v>
      </c>
      <c r="I210" s="426">
        <v>300.0769230769231</v>
      </c>
      <c r="J210" s="426">
        <v>3901.923076923077</v>
      </c>
      <c r="K210" s="426">
        <v>3601.8461538461543</v>
      </c>
      <c r="L210" s="426">
        <v>0</v>
      </c>
      <c r="M210" s="426">
        <v>3901.923076923077</v>
      </c>
      <c r="N210" s="406" t="s">
        <v>572</v>
      </c>
      <c r="O210" s="90" t="s">
        <v>545</v>
      </c>
      <c r="P210" s="77"/>
    </row>
    <row r="211" spans="1:16" ht="48.75" customHeight="1">
      <c r="A211" s="129">
        <f>A210+1</f>
        <v>141</v>
      </c>
      <c r="B211" s="12" t="s">
        <v>543</v>
      </c>
      <c r="C211" s="250" t="s">
        <v>568</v>
      </c>
      <c r="D211" s="116" t="s">
        <v>270</v>
      </c>
      <c r="E211" s="222" t="s">
        <v>394</v>
      </c>
      <c r="F211" s="426">
        <v>9750</v>
      </c>
      <c r="G211" s="426">
        <v>2039.8181818181818</v>
      </c>
      <c r="H211" s="426">
        <v>100</v>
      </c>
      <c r="I211" s="426">
        <v>7610.181818181818</v>
      </c>
      <c r="J211" s="426">
        <v>9750</v>
      </c>
      <c r="K211" s="426">
        <v>2139.818181818182</v>
      </c>
      <c r="L211" s="426">
        <v>0</v>
      </c>
      <c r="M211" s="426">
        <v>9750</v>
      </c>
      <c r="N211" s="406" t="s">
        <v>596</v>
      </c>
      <c r="O211" s="90" t="s">
        <v>570</v>
      </c>
      <c r="P211" s="77"/>
    </row>
    <row r="212" spans="1:15" s="122" customFormat="1" ht="40.5" customHeight="1">
      <c r="A212" s="129">
        <f>A211+1</f>
        <v>142</v>
      </c>
      <c r="B212" s="12" t="s">
        <v>532</v>
      </c>
      <c r="C212" s="305" t="s">
        <v>181</v>
      </c>
      <c r="D212" s="232" t="s">
        <v>270</v>
      </c>
      <c r="E212" s="222" t="s">
        <v>394</v>
      </c>
      <c r="F212" s="430">
        <v>158258.53846153847</v>
      </c>
      <c r="G212" s="455" t="s">
        <v>617</v>
      </c>
      <c r="H212" s="456"/>
      <c r="I212" s="457"/>
      <c r="J212" s="430">
        <v>158084</v>
      </c>
      <c r="K212" s="420" t="s">
        <v>439</v>
      </c>
      <c r="L212" s="420" t="s">
        <v>439</v>
      </c>
      <c r="M212" s="420" t="s">
        <v>439</v>
      </c>
      <c r="N212" s="406" t="s">
        <v>572</v>
      </c>
      <c r="O212" s="90" t="s">
        <v>488</v>
      </c>
    </row>
    <row r="213" spans="1:16" ht="50.25" customHeight="1">
      <c r="A213" s="129">
        <f>A212+1</f>
        <v>143</v>
      </c>
      <c r="B213" s="12" t="s">
        <v>567</v>
      </c>
      <c r="C213" s="246" t="s">
        <v>569</v>
      </c>
      <c r="D213" s="116" t="s">
        <v>513</v>
      </c>
      <c r="E213" s="222" t="s">
        <v>394</v>
      </c>
      <c r="F213" s="426">
        <v>10000</v>
      </c>
      <c r="G213" s="426">
        <v>0</v>
      </c>
      <c r="H213" s="426">
        <v>0</v>
      </c>
      <c r="I213" s="426">
        <v>10000</v>
      </c>
      <c r="J213" s="426">
        <v>10000</v>
      </c>
      <c r="K213" s="426">
        <v>0</v>
      </c>
      <c r="L213" s="426">
        <v>333.3333333333333</v>
      </c>
      <c r="M213" s="426">
        <v>9666.666666666666</v>
      </c>
      <c r="N213" s="406" t="s">
        <v>572</v>
      </c>
      <c r="O213" s="90" t="s">
        <v>570</v>
      </c>
      <c r="P213" s="88"/>
    </row>
    <row r="214" spans="1:16" ht="17.25" customHeight="1">
      <c r="A214" s="91">
        <f>A213+0</f>
        <v>143</v>
      </c>
      <c r="B214" s="461" t="s">
        <v>182</v>
      </c>
      <c r="C214" s="461"/>
      <c r="D214" s="461"/>
      <c r="E214" s="461"/>
      <c r="F214" s="461"/>
      <c r="G214" s="461"/>
      <c r="H214" s="461"/>
      <c r="I214" s="461"/>
      <c r="J214" s="461"/>
      <c r="K214" s="461"/>
      <c r="L214" s="461"/>
      <c r="M214" s="461"/>
      <c r="N214" s="461"/>
      <c r="O214" s="462"/>
      <c r="P214" s="88"/>
    </row>
    <row r="215" spans="1:16" ht="31.5" customHeight="1">
      <c r="A215" s="79">
        <f>A213+1</f>
        <v>144</v>
      </c>
      <c r="B215" s="12" t="s">
        <v>140</v>
      </c>
      <c r="C215" s="246" t="s">
        <v>182</v>
      </c>
      <c r="D215" s="116" t="s">
        <v>270</v>
      </c>
      <c r="E215" s="222" t="s">
        <v>394</v>
      </c>
      <c r="F215" s="434">
        <v>5689.538461538462</v>
      </c>
      <c r="G215" s="426">
        <v>2220.3846153846152</v>
      </c>
      <c r="H215" s="426">
        <v>3415.230769230769</v>
      </c>
      <c r="I215" s="426">
        <v>53.92307692307692</v>
      </c>
      <c r="J215" s="426">
        <v>5689.538461538462</v>
      </c>
      <c r="K215" s="426">
        <v>4812</v>
      </c>
      <c r="L215" s="426">
        <v>823.6153846153846</v>
      </c>
      <c r="M215" s="426">
        <v>4865.923076923077</v>
      </c>
      <c r="N215" s="406" t="s">
        <v>572</v>
      </c>
      <c r="O215" s="90" t="s">
        <v>460</v>
      </c>
      <c r="P215" s="88"/>
    </row>
    <row r="216" spans="1:16" ht="47.25" customHeight="1">
      <c r="A216" s="79">
        <f>A215+1</f>
        <v>145</v>
      </c>
      <c r="B216" s="12" t="s">
        <v>398</v>
      </c>
      <c r="C216" s="246" t="s">
        <v>182</v>
      </c>
      <c r="D216" s="116" t="s">
        <v>270</v>
      </c>
      <c r="E216" s="222" t="s">
        <v>395</v>
      </c>
      <c r="F216" s="93" t="s">
        <v>273</v>
      </c>
      <c r="G216" s="94"/>
      <c r="H216" s="94"/>
      <c r="I216" s="94"/>
      <c r="J216" s="95"/>
      <c r="K216" s="420" t="s">
        <v>439</v>
      </c>
      <c r="L216" s="420" t="s">
        <v>439</v>
      </c>
      <c r="M216" s="420" t="s">
        <v>439</v>
      </c>
      <c r="N216" s="406" t="s">
        <v>596</v>
      </c>
      <c r="O216" s="90" t="s">
        <v>461</v>
      </c>
      <c r="P216" s="78"/>
    </row>
    <row r="217" spans="1:27" s="201" customFormat="1" ht="49.5" customHeight="1">
      <c r="A217" s="196">
        <f aca="true" t="shared" si="19" ref="A217:A222">A216+1</f>
        <v>146</v>
      </c>
      <c r="B217" s="197" t="s">
        <v>442</v>
      </c>
      <c r="C217" s="248" t="s">
        <v>301</v>
      </c>
      <c r="D217" s="231" t="s">
        <v>270</v>
      </c>
      <c r="E217" s="231" t="s">
        <v>392</v>
      </c>
      <c r="F217" s="430">
        <v>1281.4545454545455</v>
      </c>
      <c r="G217" s="435">
        <v>0</v>
      </c>
      <c r="H217" s="435">
        <v>1276.4545454545455</v>
      </c>
      <c r="I217" s="435">
        <v>5</v>
      </c>
      <c r="J217" s="430">
        <v>1281.4545454545455</v>
      </c>
      <c r="K217" s="435">
        <v>911.7272727272727</v>
      </c>
      <c r="L217" s="435">
        <v>364.72727272727275</v>
      </c>
      <c r="M217" s="435">
        <v>916.7272727272727</v>
      </c>
      <c r="N217" s="409" t="s">
        <v>572</v>
      </c>
      <c r="O217" s="198" t="s">
        <v>460</v>
      </c>
      <c r="P217" s="199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</row>
    <row r="218" spans="1:27" s="201" customFormat="1" ht="42.75" customHeight="1">
      <c r="A218" s="196">
        <f t="shared" si="19"/>
        <v>147</v>
      </c>
      <c r="B218" s="197" t="s">
        <v>396</v>
      </c>
      <c r="C218" s="248" t="s">
        <v>301</v>
      </c>
      <c r="D218" s="230" t="s">
        <v>270</v>
      </c>
      <c r="E218" s="231" t="s">
        <v>395</v>
      </c>
      <c r="F218" s="430">
        <v>2358.40625</v>
      </c>
      <c r="G218" s="435">
        <v>625.59375</v>
      </c>
      <c r="H218" s="435">
        <v>1714.21875</v>
      </c>
      <c r="I218" s="435">
        <v>18.59375</v>
      </c>
      <c r="J218" s="430">
        <v>2358.40625</v>
      </c>
      <c r="K218" s="435">
        <v>2083.28125</v>
      </c>
      <c r="L218" s="435">
        <v>256.53125</v>
      </c>
      <c r="M218" s="435">
        <v>2101.875</v>
      </c>
      <c r="N218" s="410" t="s">
        <v>572</v>
      </c>
      <c r="O218" s="198" t="s">
        <v>460</v>
      </c>
      <c r="P218" s="199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</row>
    <row r="219" spans="1:16" ht="34.5" customHeight="1">
      <c r="A219" s="79">
        <f t="shared" si="19"/>
        <v>148</v>
      </c>
      <c r="B219" s="12" t="s">
        <v>443</v>
      </c>
      <c r="C219" s="246" t="s">
        <v>301</v>
      </c>
      <c r="D219" s="116" t="s">
        <v>270</v>
      </c>
      <c r="E219" s="222" t="s">
        <v>394</v>
      </c>
      <c r="F219" s="430">
        <v>8850.538461538461</v>
      </c>
      <c r="G219" s="430">
        <v>2203.3076923076924</v>
      </c>
      <c r="H219" s="430">
        <v>6598.7692307692305</v>
      </c>
      <c r="I219" s="430">
        <v>48.46153846153846</v>
      </c>
      <c r="J219" s="430">
        <v>8850.538461538461</v>
      </c>
      <c r="K219" s="430">
        <v>7529</v>
      </c>
      <c r="L219" s="430">
        <v>1273.076923076923</v>
      </c>
      <c r="M219" s="430">
        <v>7577.461538461538</v>
      </c>
      <c r="N219" s="406" t="s">
        <v>572</v>
      </c>
      <c r="O219" s="90" t="s">
        <v>460</v>
      </c>
      <c r="P219" s="78"/>
    </row>
    <row r="220" spans="1:16" ht="43.5" customHeight="1">
      <c r="A220" s="272">
        <f t="shared" si="19"/>
        <v>149</v>
      </c>
      <c r="B220" s="308" t="s">
        <v>493</v>
      </c>
      <c r="C220" s="274" t="s">
        <v>301</v>
      </c>
      <c r="D220" s="275" t="s">
        <v>270</v>
      </c>
      <c r="E220" s="276" t="s">
        <v>394</v>
      </c>
      <c r="F220" s="458" t="s">
        <v>633</v>
      </c>
      <c r="G220" s="459"/>
      <c r="H220" s="459"/>
      <c r="I220" s="459"/>
      <c r="J220" s="459">
        <v>14286.153846153846</v>
      </c>
      <c r="K220" s="459"/>
      <c r="L220" s="459"/>
      <c r="M220" s="459"/>
      <c r="N220" s="460"/>
      <c r="O220" s="445" t="s">
        <v>639</v>
      </c>
      <c r="P220" s="77"/>
    </row>
    <row r="221" spans="1:15" s="122" customFormat="1" ht="38.25" customHeight="1">
      <c r="A221" s="79">
        <f t="shared" si="19"/>
        <v>150</v>
      </c>
      <c r="B221" s="12" t="s">
        <v>532</v>
      </c>
      <c r="C221" s="305" t="s">
        <v>182</v>
      </c>
      <c r="D221" s="232" t="s">
        <v>270</v>
      </c>
      <c r="E221" s="222" t="s">
        <v>394</v>
      </c>
      <c r="F221" s="422">
        <v>44900</v>
      </c>
      <c r="G221" s="455" t="s">
        <v>617</v>
      </c>
      <c r="H221" s="456"/>
      <c r="I221" s="457"/>
      <c r="J221" s="422">
        <v>45175</v>
      </c>
      <c r="K221" s="420" t="s">
        <v>439</v>
      </c>
      <c r="L221" s="420" t="s">
        <v>439</v>
      </c>
      <c r="M221" s="420" t="s">
        <v>439</v>
      </c>
      <c r="N221" s="406" t="s">
        <v>572</v>
      </c>
      <c r="O221" s="90" t="s">
        <v>488</v>
      </c>
    </row>
    <row r="222" spans="1:16" ht="35.25" customHeight="1">
      <c r="A222" s="79">
        <f t="shared" si="19"/>
        <v>151</v>
      </c>
      <c r="B222" s="12" t="s">
        <v>464</v>
      </c>
      <c r="C222" s="246" t="s">
        <v>301</v>
      </c>
      <c r="D222" s="116" t="s">
        <v>281</v>
      </c>
      <c r="E222" s="222" t="s">
        <v>394</v>
      </c>
      <c r="F222" s="422">
        <v>12734.615384615385</v>
      </c>
      <c r="G222" s="422">
        <v>478.9230769230769</v>
      </c>
      <c r="H222" s="422">
        <v>12105.692307692309</v>
      </c>
      <c r="I222" s="422">
        <v>150</v>
      </c>
      <c r="J222" s="436">
        <v>12734.615384615385</v>
      </c>
      <c r="K222" s="423">
        <v>10779.23076923077</v>
      </c>
      <c r="L222" s="423">
        <v>1805.3846153846155</v>
      </c>
      <c r="M222" s="423">
        <v>10929.23076923077</v>
      </c>
      <c r="N222" s="132" t="s">
        <v>596</v>
      </c>
      <c r="O222" s="90" t="s">
        <v>597</v>
      </c>
      <c r="P222" s="88"/>
    </row>
    <row r="223" spans="1:16" ht="17.25" customHeight="1">
      <c r="A223" s="91">
        <f>A219+1</f>
        <v>149</v>
      </c>
      <c r="B223" s="461" t="s">
        <v>183</v>
      </c>
      <c r="C223" s="461"/>
      <c r="D223" s="461"/>
      <c r="E223" s="461"/>
      <c r="F223" s="461"/>
      <c r="G223" s="461"/>
      <c r="H223" s="461"/>
      <c r="I223" s="461"/>
      <c r="J223" s="461"/>
      <c r="K223" s="461"/>
      <c r="L223" s="461"/>
      <c r="M223" s="461"/>
      <c r="N223" s="461"/>
      <c r="O223" s="462"/>
      <c r="P223" s="88"/>
    </row>
    <row r="224" spans="1:16" ht="37.5" customHeight="1">
      <c r="A224" s="129">
        <f>A222+1</f>
        <v>152</v>
      </c>
      <c r="B224" s="12" t="s">
        <v>140</v>
      </c>
      <c r="C224" s="246" t="s">
        <v>183</v>
      </c>
      <c r="D224" s="116" t="s">
        <v>270</v>
      </c>
      <c r="E224" s="222" t="s">
        <v>394</v>
      </c>
      <c r="F224" s="434">
        <v>11701.153846153846</v>
      </c>
      <c r="G224" s="426">
        <v>2367.4615384615386</v>
      </c>
      <c r="H224" s="426">
        <v>9273.461538461539</v>
      </c>
      <c r="I224" s="426">
        <v>60.23076923076923</v>
      </c>
      <c r="J224" s="426">
        <v>11701.153846153848</v>
      </c>
      <c r="K224" s="426">
        <v>10163.923076923078</v>
      </c>
      <c r="L224" s="426">
        <v>1477</v>
      </c>
      <c r="M224" s="426">
        <v>10224.153846153848</v>
      </c>
      <c r="N224" s="406" t="s">
        <v>572</v>
      </c>
      <c r="O224" s="90" t="s">
        <v>460</v>
      </c>
      <c r="P224" s="88"/>
    </row>
    <row r="225" spans="1:27" s="201" customFormat="1" ht="39" customHeight="1">
      <c r="A225" s="202">
        <f>A224+1</f>
        <v>153</v>
      </c>
      <c r="B225" s="197" t="s">
        <v>396</v>
      </c>
      <c r="C225" s="248" t="s">
        <v>314</v>
      </c>
      <c r="D225" s="230" t="s">
        <v>270</v>
      </c>
      <c r="E225" s="231" t="s">
        <v>395</v>
      </c>
      <c r="F225" s="430">
        <v>1589.3725490196077</v>
      </c>
      <c r="G225" s="435">
        <v>518.156862745098</v>
      </c>
      <c r="H225" s="435">
        <v>1051.2156862745098</v>
      </c>
      <c r="I225" s="435">
        <v>20</v>
      </c>
      <c r="J225" s="430">
        <v>1589.372549019608</v>
      </c>
      <c r="K225" s="435">
        <v>1356.2156862745098</v>
      </c>
      <c r="L225" s="435">
        <v>213.15686274509804</v>
      </c>
      <c r="M225" s="435">
        <v>1376.2156862745098</v>
      </c>
      <c r="N225" s="410" t="s">
        <v>572</v>
      </c>
      <c r="O225" s="198" t="s">
        <v>460</v>
      </c>
      <c r="P225" s="199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</row>
    <row r="226" spans="1:16" ht="36.75" customHeight="1">
      <c r="A226" s="79">
        <f>A225+1</f>
        <v>154</v>
      </c>
      <c r="B226" s="12" t="s">
        <v>443</v>
      </c>
      <c r="C226" s="246" t="s">
        <v>314</v>
      </c>
      <c r="D226" s="116" t="s">
        <v>270</v>
      </c>
      <c r="E226" s="222" t="s">
        <v>394</v>
      </c>
      <c r="F226" s="430">
        <v>10878.307692307691</v>
      </c>
      <c r="G226" s="430">
        <v>2363.076923076923</v>
      </c>
      <c r="H226" s="430">
        <v>8465.23076923077</v>
      </c>
      <c r="I226" s="430">
        <v>50</v>
      </c>
      <c r="J226" s="430">
        <v>10878.307692307691</v>
      </c>
      <c r="K226" s="430">
        <v>9496.076923076922</v>
      </c>
      <c r="L226" s="430">
        <v>1332.2307692307693</v>
      </c>
      <c r="M226" s="430">
        <v>9546.076923076922</v>
      </c>
      <c r="N226" s="406" t="s">
        <v>572</v>
      </c>
      <c r="O226" s="90" t="s">
        <v>460</v>
      </c>
      <c r="P226" s="78"/>
    </row>
    <row r="227" spans="1:16" ht="38.25" customHeight="1">
      <c r="A227" s="272">
        <f>A226+1</f>
        <v>155</v>
      </c>
      <c r="B227" s="308" t="s">
        <v>494</v>
      </c>
      <c r="C227" s="274" t="s">
        <v>314</v>
      </c>
      <c r="D227" s="275" t="s">
        <v>270</v>
      </c>
      <c r="E227" s="276" t="s">
        <v>394</v>
      </c>
      <c r="F227" s="458" t="s">
        <v>633</v>
      </c>
      <c r="G227" s="459"/>
      <c r="H227" s="459"/>
      <c r="I227" s="459"/>
      <c r="J227" s="459">
        <v>17379.923076923078</v>
      </c>
      <c r="K227" s="459"/>
      <c r="L227" s="459"/>
      <c r="M227" s="459"/>
      <c r="N227" s="460"/>
      <c r="O227" s="445" t="s">
        <v>639</v>
      </c>
      <c r="P227" s="77"/>
    </row>
    <row r="228" spans="1:15" s="122" customFormat="1" ht="36.75" customHeight="1">
      <c r="A228" s="79">
        <f>A227+1</f>
        <v>156</v>
      </c>
      <c r="B228" s="12" t="s">
        <v>532</v>
      </c>
      <c r="C228" s="305" t="s">
        <v>183</v>
      </c>
      <c r="D228" s="232" t="s">
        <v>270</v>
      </c>
      <c r="E228" s="222" t="s">
        <v>394</v>
      </c>
      <c r="F228" s="422">
        <v>30727.923076923078</v>
      </c>
      <c r="G228" s="455" t="s">
        <v>617</v>
      </c>
      <c r="H228" s="456"/>
      <c r="I228" s="457"/>
      <c r="J228" s="422">
        <v>30834</v>
      </c>
      <c r="K228" s="420" t="s">
        <v>439</v>
      </c>
      <c r="L228" s="420" t="s">
        <v>439</v>
      </c>
      <c r="M228" s="420" t="s">
        <v>439</v>
      </c>
      <c r="N228" s="406" t="s">
        <v>572</v>
      </c>
      <c r="O228" s="90" t="s">
        <v>488</v>
      </c>
    </row>
    <row r="229" spans="1:16" ht="35.25" customHeight="1">
      <c r="A229" s="79">
        <f>A228+1</f>
        <v>157</v>
      </c>
      <c r="B229" s="12" t="s">
        <v>464</v>
      </c>
      <c r="C229" s="246" t="s">
        <v>314</v>
      </c>
      <c r="D229" s="116" t="s">
        <v>281</v>
      </c>
      <c r="E229" s="222" t="s">
        <v>394</v>
      </c>
      <c r="F229" s="422">
        <v>59756.92307692308</v>
      </c>
      <c r="G229" s="422">
        <v>493.9230769230769</v>
      </c>
      <c r="H229" s="422">
        <v>59077.846153846156</v>
      </c>
      <c r="I229" s="422">
        <v>185.15384615384616</v>
      </c>
      <c r="J229" s="436">
        <v>59756.92307692308</v>
      </c>
      <c r="K229" s="423">
        <v>50799.153846153844</v>
      </c>
      <c r="L229" s="423">
        <v>8772.615384615385</v>
      </c>
      <c r="M229" s="423">
        <v>50984.30769230769</v>
      </c>
      <c r="N229" s="132" t="s">
        <v>596</v>
      </c>
      <c r="O229" s="90" t="s">
        <v>597</v>
      </c>
      <c r="P229" s="88"/>
    </row>
    <row r="230" spans="1:16" ht="17.25" customHeight="1">
      <c r="A230" s="91">
        <f>A226+1</f>
        <v>155</v>
      </c>
      <c r="B230" s="461" t="s">
        <v>184</v>
      </c>
      <c r="C230" s="461"/>
      <c r="D230" s="461"/>
      <c r="E230" s="461"/>
      <c r="F230" s="461"/>
      <c r="G230" s="461"/>
      <c r="H230" s="461"/>
      <c r="I230" s="461"/>
      <c r="J230" s="461"/>
      <c r="K230" s="461"/>
      <c r="L230" s="461"/>
      <c r="M230" s="461"/>
      <c r="N230" s="461"/>
      <c r="O230" s="462"/>
      <c r="P230" s="88"/>
    </row>
    <row r="231" spans="1:16" ht="31.5" customHeight="1">
      <c r="A231" s="129">
        <f>A229+1</f>
        <v>158</v>
      </c>
      <c r="B231" s="12" t="s">
        <v>140</v>
      </c>
      <c r="C231" s="246" t="s">
        <v>184</v>
      </c>
      <c r="D231" s="116" t="s">
        <v>270</v>
      </c>
      <c r="E231" s="222" t="s">
        <v>394</v>
      </c>
      <c r="F231" s="434">
        <v>10121.076923076924</v>
      </c>
      <c r="G231" s="426">
        <v>2832.923076923077</v>
      </c>
      <c r="H231" s="426">
        <v>7249.7692307692305</v>
      </c>
      <c r="I231" s="426">
        <v>38.38461538461539</v>
      </c>
      <c r="J231" s="426">
        <v>10121.076923076924</v>
      </c>
      <c r="K231" s="426">
        <v>9289.615384615385</v>
      </c>
      <c r="L231" s="426">
        <v>793.0769230769231</v>
      </c>
      <c r="M231" s="426">
        <v>9328</v>
      </c>
      <c r="N231" s="406" t="s">
        <v>572</v>
      </c>
      <c r="O231" s="90" t="s">
        <v>460</v>
      </c>
      <c r="P231" s="88"/>
    </row>
    <row r="232" spans="1:27" s="201" customFormat="1" ht="45.75" customHeight="1">
      <c r="A232" s="202">
        <f>A231+1</f>
        <v>159</v>
      </c>
      <c r="B232" s="197" t="s">
        <v>396</v>
      </c>
      <c r="C232" s="248" t="s">
        <v>315</v>
      </c>
      <c r="D232" s="230" t="s">
        <v>270</v>
      </c>
      <c r="E232" s="231" t="s">
        <v>395</v>
      </c>
      <c r="F232" s="430">
        <v>331.5686274509804</v>
      </c>
      <c r="G232" s="435">
        <v>0</v>
      </c>
      <c r="H232" s="435">
        <v>331.5686274509804</v>
      </c>
      <c r="I232" s="435">
        <v>0</v>
      </c>
      <c r="J232" s="430">
        <v>331.5686274509804</v>
      </c>
      <c r="K232" s="435">
        <v>312.9019607843137</v>
      </c>
      <c r="L232" s="435">
        <v>18.666666666666668</v>
      </c>
      <c r="M232" s="435">
        <v>312.9019607843137</v>
      </c>
      <c r="N232" s="410" t="s">
        <v>572</v>
      </c>
      <c r="O232" s="198" t="s">
        <v>460</v>
      </c>
      <c r="P232" s="199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  <c r="AA232" s="200"/>
    </row>
    <row r="233" spans="1:16" ht="32.25" customHeight="1">
      <c r="A233" s="79">
        <f>A232+1</f>
        <v>160</v>
      </c>
      <c r="B233" s="12" t="s">
        <v>443</v>
      </c>
      <c r="C233" s="246" t="s">
        <v>315</v>
      </c>
      <c r="D233" s="116" t="s">
        <v>270</v>
      </c>
      <c r="E233" s="222" t="s">
        <v>394</v>
      </c>
      <c r="F233" s="430">
        <v>8070.384615384615</v>
      </c>
      <c r="G233" s="430">
        <v>1963.3076923076924</v>
      </c>
      <c r="H233" s="430">
        <v>5921.923076923077</v>
      </c>
      <c r="I233" s="430">
        <v>185.15384615384616</v>
      </c>
      <c r="J233" s="430">
        <v>8070.384615384615</v>
      </c>
      <c r="K233" s="430">
        <v>6814.384615384616</v>
      </c>
      <c r="L233" s="430">
        <v>1070.8461538461538</v>
      </c>
      <c r="M233" s="430">
        <v>6999.538461538461</v>
      </c>
      <c r="N233" s="406" t="s">
        <v>572</v>
      </c>
      <c r="O233" s="90" t="s">
        <v>460</v>
      </c>
      <c r="P233" s="78"/>
    </row>
    <row r="234" spans="1:16" ht="43.5" customHeight="1">
      <c r="A234" s="272">
        <f>A233+1</f>
        <v>161</v>
      </c>
      <c r="B234" s="308" t="s">
        <v>495</v>
      </c>
      <c r="C234" s="274" t="s">
        <v>315</v>
      </c>
      <c r="D234" s="275" t="s">
        <v>270</v>
      </c>
      <c r="E234" s="276" t="s">
        <v>394</v>
      </c>
      <c r="F234" s="458" t="s">
        <v>633</v>
      </c>
      <c r="G234" s="459"/>
      <c r="H234" s="459"/>
      <c r="I234" s="459"/>
      <c r="J234" s="459">
        <v>8000.000000000001</v>
      </c>
      <c r="K234" s="459"/>
      <c r="L234" s="459"/>
      <c r="M234" s="459"/>
      <c r="N234" s="460"/>
      <c r="O234" s="445" t="s">
        <v>639</v>
      </c>
      <c r="P234" s="77"/>
    </row>
    <row r="235" spans="1:15" s="122" customFormat="1" ht="35.25" customHeight="1">
      <c r="A235" s="79">
        <f>A234+1</f>
        <v>162</v>
      </c>
      <c r="B235" s="12" t="s">
        <v>532</v>
      </c>
      <c r="C235" s="305" t="s">
        <v>184</v>
      </c>
      <c r="D235" s="232" t="s">
        <v>270</v>
      </c>
      <c r="E235" s="222" t="s">
        <v>394</v>
      </c>
      <c r="F235" s="422">
        <v>35964.53846153846</v>
      </c>
      <c r="G235" s="455" t="s">
        <v>617</v>
      </c>
      <c r="H235" s="456"/>
      <c r="I235" s="457"/>
      <c r="J235" s="422">
        <v>36145</v>
      </c>
      <c r="K235" s="420" t="s">
        <v>439</v>
      </c>
      <c r="L235" s="420" t="s">
        <v>439</v>
      </c>
      <c r="M235" s="420" t="s">
        <v>439</v>
      </c>
      <c r="N235" s="406" t="s">
        <v>572</v>
      </c>
      <c r="O235" s="90" t="s">
        <v>488</v>
      </c>
    </row>
    <row r="236" spans="1:16" ht="35.25" customHeight="1">
      <c r="A236" s="79">
        <f>A235+1</f>
        <v>163</v>
      </c>
      <c r="B236" s="12" t="s">
        <v>464</v>
      </c>
      <c r="C236" s="246" t="s">
        <v>315</v>
      </c>
      <c r="D236" s="116" t="s">
        <v>281</v>
      </c>
      <c r="E236" s="222" t="s">
        <v>394</v>
      </c>
      <c r="F236" s="422">
        <v>15000</v>
      </c>
      <c r="G236" s="422">
        <v>1842.3076923076924</v>
      </c>
      <c r="H236" s="422">
        <v>12957.692307692309</v>
      </c>
      <c r="I236" s="422">
        <v>200</v>
      </c>
      <c r="J236" s="436">
        <v>15000</v>
      </c>
      <c r="K236" s="423">
        <v>13010.307692307691</v>
      </c>
      <c r="L236" s="423">
        <v>1789.6923076923076</v>
      </c>
      <c r="M236" s="423">
        <v>13210.307692307691</v>
      </c>
      <c r="N236" s="132" t="s">
        <v>596</v>
      </c>
      <c r="O236" s="90" t="s">
        <v>597</v>
      </c>
      <c r="P236" s="88"/>
    </row>
    <row r="237" spans="1:16" ht="17.25" customHeight="1">
      <c r="A237" s="91">
        <f>A233+1</f>
        <v>161</v>
      </c>
      <c r="B237" s="461" t="s">
        <v>185</v>
      </c>
      <c r="C237" s="461"/>
      <c r="D237" s="461"/>
      <c r="E237" s="461"/>
      <c r="F237" s="461"/>
      <c r="G237" s="461"/>
      <c r="H237" s="461"/>
      <c r="I237" s="461"/>
      <c r="J237" s="461"/>
      <c r="K237" s="461"/>
      <c r="L237" s="461"/>
      <c r="M237" s="461"/>
      <c r="N237" s="461"/>
      <c r="O237" s="462"/>
      <c r="P237" s="88"/>
    </row>
    <row r="238" spans="1:16" ht="31.5" customHeight="1">
      <c r="A238" s="129">
        <f>A236+1</f>
        <v>164</v>
      </c>
      <c r="B238" s="12" t="s">
        <v>140</v>
      </c>
      <c r="C238" s="246" t="s">
        <v>185</v>
      </c>
      <c r="D238" s="116" t="s">
        <v>270</v>
      </c>
      <c r="E238" s="222" t="s">
        <v>394</v>
      </c>
      <c r="F238" s="434">
        <v>5833.923076923077</v>
      </c>
      <c r="G238" s="426">
        <v>2749.3076923076924</v>
      </c>
      <c r="H238" s="426">
        <v>3031.076923076923</v>
      </c>
      <c r="I238" s="426">
        <v>53.53846153846154</v>
      </c>
      <c r="J238" s="426">
        <v>5833.923076923077</v>
      </c>
      <c r="K238" s="426">
        <v>5495.692307692308</v>
      </c>
      <c r="L238" s="426">
        <v>284.6923076923077</v>
      </c>
      <c r="M238" s="426">
        <v>5549.2307692307695</v>
      </c>
      <c r="N238" s="406" t="s">
        <v>572</v>
      </c>
      <c r="O238" s="90" t="s">
        <v>460</v>
      </c>
      <c r="P238" s="88"/>
    </row>
    <row r="239" spans="1:16" ht="37.5" customHeight="1">
      <c r="A239" s="79">
        <f>A238+1</f>
        <v>165</v>
      </c>
      <c r="B239" s="12" t="s">
        <v>398</v>
      </c>
      <c r="C239" s="246" t="s">
        <v>185</v>
      </c>
      <c r="D239" s="116" t="s">
        <v>270</v>
      </c>
      <c r="E239" s="222" t="s">
        <v>395</v>
      </c>
      <c r="F239" s="93" t="s">
        <v>273</v>
      </c>
      <c r="G239" s="94"/>
      <c r="H239" s="94"/>
      <c r="I239" s="94"/>
      <c r="J239" s="95"/>
      <c r="K239" s="420" t="s">
        <v>439</v>
      </c>
      <c r="L239" s="420" t="s">
        <v>439</v>
      </c>
      <c r="M239" s="420" t="s">
        <v>439</v>
      </c>
      <c r="N239" s="406" t="s">
        <v>596</v>
      </c>
      <c r="O239" s="90" t="s">
        <v>461</v>
      </c>
      <c r="P239" s="78"/>
    </row>
    <row r="240" spans="1:27" s="201" customFormat="1" ht="39.75" customHeight="1">
      <c r="A240" s="196">
        <f aca="true" t="shared" si="20" ref="A240:A245">A239+1</f>
        <v>166</v>
      </c>
      <c r="B240" s="197" t="s">
        <v>442</v>
      </c>
      <c r="C240" s="248" t="s">
        <v>302</v>
      </c>
      <c r="D240" s="231" t="s">
        <v>270</v>
      </c>
      <c r="E240" s="231" t="s">
        <v>392</v>
      </c>
      <c r="F240" s="430">
        <v>659.7272727272727</v>
      </c>
      <c r="G240" s="435">
        <v>0</v>
      </c>
      <c r="H240" s="435">
        <v>655.7272727272727</v>
      </c>
      <c r="I240" s="435">
        <v>4</v>
      </c>
      <c r="J240" s="430">
        <v>659.7272727272727</v>
      </c>
      <c r="K240" s="435">
        <v>493.54545454545456</v>
      </c>
      <c r="L240" s="435">
        <v>162.1818181818182</v>
      </c>
      <c r="M240" s="435">
        <v>497.54545454545456</v>
      </c>
      <c r="N240" s="409" t="s">
        <v>572</v>
      </c>
      <c r="O240" s="198" t="s">
        <v>460</v>
      </c>
      <c r="P240" s="199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  <c r="AA240" s="200"/>
    </row>
    <row r="241" spans="1:27" s="201" customFormat="1" ht="42.75" customHeight="1">
      <c r="A241" s="196">
        <f t="shared" si="20"/>
        <v>167</v>
      </c>
      <c r="B241" s="197" t="s">
        <v>396</v>
      </c>
      <c r="C241" s="248" t="s">
        <v>302</v>
      </c>
      <c r="D241" s="230" t="s">
        <v>270</v>
      </c>
      <c r="E241" s="231" t="s">
        <v>395</v>
      </c>
      <c r="F241" s="430">
        <v>1660.859375</v>
      </c>
      <c r="G241" s="435">
        <v>443.625</v>
      </c>
      <c r="H241" s="435">
        <v>1165.59375</v>
      </c>
      <c r="I241" s="435">
        <v>51.640625</v>
      </c>
      <c r="J241" s="430">
        <v>1660.859375</v>
      </c>
      <c r="K241" s="435">
        <v>1476.90625</v>
      </c>
      <c r="L241" s="435">
        <v>132.3125</v>
      </c>
      <c r="M241" s="435">
        <v>1528.546875</v>
      </c>
      <c r="N241" s="410" t="s">
        <v>572</v>
      </c>
      <c r="O241" s="198" t="s">
        <v>460</v>
      </c>
      <c r="P241" s="199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  <c r="AA241" s="200"/>
    </row>
    <row r="242" spans="1:16" ht="32.25" customHeight="1">
      <c r="A242" s="79">
        <f t="shared" si="20"/>
        <v>168</v>
      </c>
      <c r="B242" s="12" t="s">
        <v>443</v>
      </c>
      <c r="C242" s="246" t="s">
        <v>302</v>
      </c>
      <c r="D242" s="116" t="s">
        <v>270</v>
      </c>
      <c r="E242" s="222" t="s">
        <v>394</v>
      </c>
      <c r="F242" s="430">
        <v>10750.615384615385</v>
      </c>
      <c r="G242" s="430">
        <v>2988.6153846153848</v>
      </c>
      <c r="H242" s="430">
        <v>7715.384615384615</v>
      </c>
      <c r="I242" s="430">
        <v>46.61538461538461</v>
      </c>
      <c r="J242" s="430">
        <v>10750.615384615385</v>
      </c>
      <c r="K242" s="430">
        <v>9502.76923076923</v>
      </c>
      <c r="L242" s="430">
        <v>1201.2307692307693</v>
      </c>
      <c r="M242" s="430">
        <v>9549.384615384615</v>
      </c>
      <c r="N242" s="406" t="s">
        <v>572</v>
      </c>
      <c r="O242" s="90" t="s">
        <v>460</v>
      </c>
      <c r="P242" s="78"/>
    </row>
    <row r="243" spans="1:15" s="122" customFormat="1" ht="40.5" customHeight="1">
      <c r="A243" s="79">
        <f t="shared" si="20"/>
        <v>169</v>
      </c>
      <c r="B243" s="12" t="s">
        <v>532</v>
      </c>
      <c r="C243" s="305" t="s">
        <v>185</v>
      </c>
      <c r="D243" s="232" t="s">
        <v>270</v>
      </c>
      <c r="E243" s="222" t="s">
        <v>394</v>
      </c>
      <c r="F243" s="430">
        <v>28313.384615384617</v>
      </c>
      <c r="G243" s="455" t="s">
        <v>617</v>
      </c>
      <c r="H243" s="456"/>
      <c r="I243" s="457"/>
      <c r="J243" s="430">
        <v>28893</v>
      </c>
      <c r="K243" s="420" t="s">
        <v>439</v>
      </c>
      <c r="L243" s="420" t="s">
        <v>439</v>
      </c>
      <c r="M243" s="420" t="s">
        <v>439</v>
      </c>
      <c r="N243" s="406" t="s">
        <v>572</v>
      </c>
      <c r="O243" s="90" t="s">
        <v>488</v>
      </c>
    </row>
    <row r="244" spans="1:16" ht="43.5" customHeight="1">
      <c r="A244" s="272">
        <f t="shared" si="20"/>
        <v>170</v>
      </c>
      <c r="B244" s="308" t="s">
        <v>496</v>
      </c>
      <c r="C244" s="274" t="s">
        <v>302</v>
      </c>
      <c r="D244" s="275" t="s">
        <v>270</v>
      </c>
      <c r="E244" s="276" t="s">
        <v>394</v>
      </c>
      <c r="F244" s="458" t="s">
        <v>633</v>
      </c>
      <c r="G244" s="459"/>
      <c r="H244" s="459"/>
      <c r="I244" s="459"/>
      <c r="J244" s="459">
        <v>9012.307692307691</v>
      </c>
      <c r="K244" s="459"/>
      <c r="L244" s="459"/>
      <c r="M244" s="459"/>
      <c r="N244" s="460"/>
      <c r="O244" s="445" t="s">
        <v>639</v>
      </c>
      <c r="P244" s="77"/>
    </row>
    <row r="245" spans="1:16" ht="35.25" customHeight="1">
      <c r="A245" s="79">
        <f t="shared" si="20"/>
        <v>171</v>
      </c>
      <c r="B245" s="12" t="s">
        <v>464</v>
      </c>
      <c r="C245" s="246" t="s">
        <v>302</v>
      </c>
      <c r="D245" s="116" t="s">
        <v>281</v>
      </c>
      <c r="E245" s="222" t="s">
        <v>394</v>
      </c>
      <c r="F245" s="422">
        <v>13305.384615384615</v>
      </c>
      <c r="G245" s="422">
        <v>260.61538461538464</v>
      </c>
      <c r="H245" s="422">
        <v>12620.076923076924</v>
      </c>
      <c r="I245" s="422">
        <v>424.6923076923077</v>
      </c>
      <c r="J245" s="436">
        <v>13305.384615384615</v>
      </c>
      <c r="K245" s="423">
        <v>11447.538461538461</v>
      </c>
      <c r="L245" s="423">
        <v>1433.1538461538462</v>
      </c>
      <c r="M245" s="423">
        <v>11872.23076923077</v>
      </c>
      <c r="N245" s="132" t="s">
        <v>596</v>
      </c>
      <c r="O245" s="90" t="s">
        <v>597</v>
      </c>
      <c r="P245" s="88"/>
    </row>
    <row r="246" spans="1:16" ht="17.25" customHeight="1">
      <c r="A246" s="91">
        <f>A242+1</f>
        <v>169</v>
      </c>
      <c r="B246" s="461" t="s">
        <v>186</v>
      </c>
      <c r="C246" s="461"/>
      <c r="D246" s="461"/>
      <c r="E246" s="461"/>
      <c r="F246" s="461"/>
      <c r="G246" s="461"/>
      <c r="H246" s="461"/>
      <c r="I246" s="461"/>
      <c r="J246" s="461"/>
      <c r="K246" s="461"/>
      <c r="L246" s="461"/>
      <c r="M246" s="461"/>
      <c r="N246" s="461"/>
      <c r="O246" s="462"/>
      <c r="P246" s="88"/>
    </row>
    <row r="247" spans="1:16" ht="31.5" customHeight="1">
      <c r="A247" s="129">
        <f>A245+1</f>
        <v>172</v>
      </c>
      <c r="B247" s="12" t="s">
        <v>140</v>
      </c>
      <c r="C247" s="246" t="s">
        <v>186</v>
      </c>
      <c r="D247" s="116" t="s">
        <v>270</v>
      </c>
      <c r="E247" s="222" t="s">
        <v>394</v>
      </c>
      <c r="F247" s="434">
        <v>17478.384615384617</v>
      </c>
      <c r="G247" s="426">
        <v>6639.461538461538</v>
      </c>
      <c r="H247" s="426">
        <v>10778.461538461539</v>
      </c>
      <c r="I247" s="426">
        <v>60.46153846153846</v>
      </c>
      <c r="J247" s="426">
        <v>17478.384615384617</v>
      </c>
      <c r="K247" s="426">
        <v>15833.846153846154</v>
      </c>
      <c r="L247" s="426">
        <v>1584.076923076923</v>
      </c>
      <c r="M247" s="426">
        <v>15894.307692307693</v>
      </c>
      <c r="N247" s="406" t="s">
        <v>572</v>
      </c>
      <c r="O247" s="90" t="s">
        <v>460</v>
      </c>
      <c r="P247" s="88"/>
    </row>
    <row r="248" spans="1:27" s="201" customFormat="1" ht="42" customHeight="1">
      <c r="A248" s="202">
        <f>A247+1</f>
        <v>173</v>
      </c>
      <c r="B248" s="197" t="s">
        <v>396</v>
      </c>
      <c r="C248" s="248" t="s">
        <v>316</v>
      </c>
      <c r="D248" s="230" t="s">
        <v>270</v>
      </c>
      <c r="E248" s="231" t="s">
        <v>395</v>
      </c>
      <c r="F248" s="430">
        <v>2620.7115384615386</v>
      </c>
      <c r="G248" s="435">
        <v>917.4615384615385</v>
      </c>
      <c r="H248" s="435">
        <v>1612.6923076923076</v>
      </c>
      <c r="I248" s="435">
        <v>90.5576923076923</v>
      </c>
      <c r="J248" s="430">
        <v>2620.7115384615386</v>
      </c>
      <c r="K248" s="435">
        <v>2178.3846153846152</v>
      </c>
      <c r="L248" s="435">
        <v>351.7692307692308</v>
      </c>
      <c r="M248" s="435">
        <v>2268.9423076923076</v>
      </c>
      <c r="N248" s="410" t="s">
        <v>572</v>
      </c>
      <c r="O248" s="198" t="s">
        <v>460</v>
      </c>
      <c r="P248" s="199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  <c r="AA248" s="200"/>
    </row>
    <row r="249" spans="1:16" ht="33" customHeight="1">
      <c r="A249" s="79">
        <f aca="true" t="shared" si="21" ref="A249:A340">A248+1</f>
        <v>174</v>
      </c>
      <c r="B249" s="12" t="s">
        <v>443</v>
      </c>
      <c r="C249" s="246" t="s">
        <v>316</v>
      </c>
      <c r="D249" s="116" t="s">
        <v>270</v>
      </c>
      <c r="E249" s="222" t="s">
        <v>394</v>
      </c>
      <c r="F249" s="430">
        <v>19133.23076923077</v>
      </c>
      <c r="G249" s="430">
        <v>3087.230769230769</v>
      </c>
      <c r="H249" s="430">
        <v>15934.153846153846</v>
      </c>
      <c r="I249" s="430">
        <v>111.84615384615384</v>
      </c>
      <c r="J249" s="430">
        <v>19133.230769230766</v>
      </c>
      <c r="K249" s="430">
        <v>15443.23076923077</v>
      </c>
      <c r="L249" s="430">
        <v>3578.153846153846</v>
      </c>
      <c r="M249" s="430">
        <v>15555.07692307692</v>
      </c>
      <c r="N249" s="406" t="s">
        <v>572</v>
      </c>
      <c r="O249" s="90" t="s">
        <v>460</v>
      </c>
      <c r="P249" s="78"/>
    </row>
    <row r="250" spans="1:15" s="122" customFormat="1" ht="39" customHeight="1">
      <c r="A250" s="79">
        <f t="shared" si="21"/>
        <v>175</v>
      </c>
      <c r="B250" s="12" t="s">
        <v>532</v>
      </c>
      <c r="C250" s="305" t="s">
        <v>186</v>
      </c>
      <c r="D250" s="232" t="s">
        <v>270</v>
      </c>
      <c r="E250" s="222" t="s">
        <v>394</v>
      </c>
      <c r="F250" s="430">
        <v>43259.38461538462</v>
      </c>
      <c r="G250" s="455" t="s">
        <v>617</v>
      </c>
      <c r="H250" s="456"/>
      <c r="I250" s="457"/>
      <c r="J250" s="430">
        <v>43227</v>
      </c>
      <c r="K250" s="420" t="s">
        <v>439</v>
      </c>
      <c r="L250" s="420" t="s">
        <v>439</v>
      </c>
      <c r="M250" s="420" t="s">
        <v>439</v>
      </c>
      <c r="N250" s="406" t="s">
        <v>572</v>
      </c>
      <c r="O250" s="90" t="s">
        <v>488</v>
      </c>
    </row>
    <row r="251" spans="1:16" ht="35.25" customHeight="1">
      <c r="A251" s="79">
        <f t="shared" si="21"/>
        <v>176</v>
      </c>
      <c r="B251" s="12" t="s">
        <v>464</v>
      </c>
      <c r="C251" s="246" t="s">
        <v>316</v>
      </c>
      <c r="D251" s="116" t="s">
        <v>281</v>
      </c>
      <c r="E251" s="222" t="s">
        <v>394</v>
      </c>
      <c r="F251" s="434">
        <v>59203.846153846156</v>
      </c>
      <c r="G251" s="426">
        <v>1551.3846153846155</v>
      </c>
      <c r="H251" s="426">
        <v>57255.846153846156</v>
      </c>
      <c r="I251" s="426">
        <v>396.61538461538464</v>
      </c>
      <c r="J251" s="426">
        <v>59203.846153846156</v>
      </c>
      <c r="K251" s="426">
        <v>49082.61538461538</v>
      </c>
      <c r="L251" s="426">
        <v>9724.615384615385</v>
      </c>
      <c r="M251" s="426">
        <v>49479.230769230766</v>
      </c>
      <c r="N251" s="132" t="s">
        <v>596</v>
      </c>
      <c r="O251" s="90" t="s">
        <v>597</v>
      </c>
      <c r="P251" s="88"/>
    </row>
    <row r="252" spans="1:16" ht="17.25" customHeight="1">
      <c r="A252" s="130" t="e">
        <f>#REF!+1</f>
        <v>#REF!</v>
      </c>
      <c r="B252" s="461" t="s">
        <v>187</v>
      </c>
      <c r="C252" s="461"/>
      <c r="D252" s="461"/>
      <c r="E252" s="461"/>
      <c r="F252" s="461"/>
      <c r="G252" s="461"/>
      <c r="H252" s="461"/>
      <c r="I252" s="461"/>
      <c r="J252" s="461"/>
      <c r="K252" s="461"/>
      <c r="L252" s="461"/>
      <c r="M252" s="461"/>
      <c r="N252" s="461"/>
      <c r="O252" s="462"/>
      <c r="P252" s="88"/>
    </row>
    <row r="253" spans="1:16" ht="37.5" customHeight="1">
      <c r="A253" s="129">
        <f>A251+1</f>
        <v>177</v>
      </c>
      <c r="B253" s="12" t="s">
        <v>140</v>
      </c>
      <c r="C253" s="246" t="s">
        <v>187</v>
      </c>
      <c r="D253" s="116" t="s">
        <v>270</v>
      </c>
      <c r="E253" s="222" t="s">
        <v>394</v>
      </c>
      <c r="F253" s="434">
        <v>10192.692307692309</v>
      </c>
      <c r="G253" s="426">
        <v>3552.923076923077</v>
      </c>
      <c r="H253" s="426">
        <v>6593.692307692308</v>
      </c>
      <c r="I253" s="426">
        <v>46.07692307692308</v>
      </c>
      <c r="J253" s="426">
        <v>10192.692307692309</v>
      </c>
      <c r="K253" s="426">
        <v>9408.461538461539</v>
      </c>
      <c r="L253" s="426">
        <v>738.1538461538462</v>
      </c>
      <c r="M253" s="426">
        <v>9454.538461538463</v>
      </c>
      <c r="N253" s="406" t="s">
        <v>572</v>
      </c>
      <c r="O253" s="90" t="s">
        <v>460</v>
      </c>
      <c r="P253" s="88"/>
    </row>
    <row r="254" spans="1:16" ht="46.5" customHeight="1">
      <c r="A254" s="129">
        <f>A253+1</f>
        <v>178</v>
      </c>
      <c r="B254" s="12" t="s">
        <v>442</v>
      </c>
      <c r="C254" s="246" t="s">
        <v>317</v>
      </c>
      <c r="D254" s="116" t="s">
        <v>270</v>
      </c>
      <c r="E254" s="222" t="s">
        <v>392</v>
      </c>
      <c r="F254" s="430">
        <v>5000</v>
      </c>
      <c r="G254" s="430">
        <v>546.4545454545455</v>
      </c>
      <c r="H254" s="430">
        <v>4453.545454545455</v>
      </c>
      <c r="I254" s="430">
        <v>0</v>
      </c>
      <c r="J254" s="430">
        <v>5000</v>
      </c>
      <c r="K254" s="430">
        <v>5000</v>
      </c>
      <c r="L254" s="430">
        <v>0</v>
      </c>
      <c r="M254" s="430">
        <v>5000</v>
      </c>
      <c r="N254" s="409" t="s">
        <v>572</v>
      </c>
      <c r="O254" s="90" t="s">
        <v>460</v>
      </c>
      <c r="P254" s="78"/>
    </row>
    <row r="255" spans="1:27" s="201" customFormat="1" ht="46.5" customHeight="1">
      <c r="A255" s="129">
        <f>A254+1</f>
        <v>179</v>
      </c>
      <c r="B255" s="197" t="s">
        <v>396</v>
      </c>
      <c r="C255" s="248" t="s">
        <v>317</v>
      </c>
      <c r="D255" s="230" t="s">
        <v>270</v>
      </c>
      <c r="E255" s="231" t="s">
        <v>395</v>
      </c>
      <c r="F255" s="430">
        <v>5000</v>
      </c>
      <c r="G255" s="435">
        <v>547.6153846153846</v>
      </c>
      <c r="H255" s="435">
        <v>4452.384615384615</v>
      </c>
      <c r="I255" s="435">
        <v>0</v>
      </c>
      <c r="J255" s="430">
        <v>5000</v>
      </c>
      <c r="K255" s="435">
        <v>4023.794871794872</v>
      </c>
      <c r="L255" s="435">
        <v>976.2051282051282</v>
      </c>
      <c r="M255" s="435">
        <v>4023.794871794872</v>
      </c>
      <c r="N255" s="410" t="s">
        <v>572</v>
      </c>
      <c r="O255" s="198" t="s">
        <v>460</v>
      </c>
      <c r="P255" s="199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  <c r="AA255" s="200"/>
    </row>
    <row r="256" spans="1:16" ht="42.75" customHeight="1">
      <c r="A256" s="79">
        <f t="shared" si="21"/>
        <v>180</v>
      </c>
      <c r="B256" s="12" t="s">
        <v>443</v>
      </c>
      <c r="C256" s="246" t="s">
        <v>317</v>
      </c>
      <c r="D256" s="116" t="s">
        <v>270</v>
      </c>
      <c r="E256" s="222" t="s">
        <v>394</v>
      </c>
      <c r="F256" s="430">
        <v>23230.76923076923</v>
      </c>
      <c r="G256" s="430">
        <v>2049.3846153846152</v>
      </c>
      <c r="H256" s="430">
        <v>21181.384615384617</v>
      </c>
      <c r="I256" s="430">
        <v>0</v>
      </c>
      <c r="J256" s="430">
        <v>23230.769230769234</v>
      </c>
      <c r="K256" s="430">
        <v>18532.692307692312</v>
      </c>
      <c r="L256" s="430">
        <v>4698.076923076923</v>
      </c>
      <c r="M256" s="430">
        <v>18532.692307692312</v>
      </c>
      <c r="N256" s="406" t="s">
        <v>572</v>
      </c>
      <c r="O256" s="90" t="s">
        <v>460</v>
      </c>
      <c r="P256" s="78"/>
    </row>
    <row r="257" spans="1:15" s="122" customFormat="1" ht="42" customHeight="1">
      <c r="A257" s="79">
        <f t="shared" si="21"/>
        <v>181</v>
      </c>
      <c r="B257" s="12" t="s">
        <v>532</v>
      </c>
      <c r="C257" s="305" t="s">
        <v>187</v>
      </c>
      <c r="D257" s="232" t="s">
        <v>270</v>
      </c>
      <c r="E257" s="222" t="s">
        <v>394</v>
      </c>
      <c r="F257" s="430">
        <v>57681.769230769234</v>
      </c>
      <c r="G257" s="455" t="s">
        <v>617</v>
      </c>
      <c r="H257" s="456"/>
      <c r="I257" s="457"/>
      <c r="J257" s="430">
        <v>64234</v>
      </c>
      <c r="K257" s="420" t="s">
        <v>439</v>
      </c>
      <c r="L257" s="420" t="s">
        <v>439</v>
      </c>
      <c r="M257" s="420" t="s">
        <v>439</v>
      </c>
      <c r="N257" s="406" t="s">
        <v>572</v>
      </c>
      <c r="O257" s="90" t="s">
        <v>488</v>
      </c>
    </row>
    <row r="258" spans="1:15" s="122" customFormat="1" ht="31.5" customHeight="1">
      <c r="A258" s="79">
        <f t="shared" si="21"/>
        <v>182</v>
      </c>
      <c r="B258" s="12" t="s">
        <v>154</v>
      </c>
      <c r="C258" s="251" t="s">
        <v>155</v>
      </c>
      <c r="D258" s="232" t="s">
        <v>270</v>
      </c>
      <c r="E258" s="232" t="s">
        <v>394</v>
      </c>
      <c r="F258" s="430">
        <v>80358.07692307692</v>
      </c>
      <c r="G258" s="430">
        <v>524.8461538461538</v>
      </c>
      <c r="H258" s="430">
        <v>79159.46153846153</v>
      </c>
      <c r="I258" s="430">
        <v>673.7692307692307</v>
      </c>
      <c r="J258" s="430">
        <v>80358.07692307692</v>
      </c>
      <c r="K258" s="430">
        <v>68244.30769230769</v>
      </c>
      <c r="L258" s="430">
        <v>11440</v>
      </c>
      <c r="M258" s="430">
        <v>68918.07692307692</v>
      </c>
      <c r="N258" s="407" t="s">
        <v>572</v>
      </c>
      <c r="O258" s="90" t="s">
        <v>488</v>
      </c>
    </row>
    <row r="259" spans="1:16" ht="35.25" customHeight="1">
      <c r="A259" s="79">
        <f t="shared" si="21"/>
        <v>183</v>
      </c>
      <c r="B259" s="12" t="s">
        <v>464</v>
      </c>
      <c r="C259" s="246" t="s">
        <v>317</v>
      </c>
      <c r="D259" s="116" t="s">
        <v>281</v>
      </c>
      <c r="E259" s="222" t="s">
        <v>394</v>
      </c>
      <c r="F259" s="430">
        <v>77664.61538461539</v>
      </c>
      <c r="G259" s="430">
        <v>942.3076923076923</v>
      </c>
      <c r="H259" s="430">
        <v>76055.76923076923</v>
      </c>
      <c r="I259" s="430">
        <v>666.5384615384615</v>
      </c>
      <c r="J259" s="435">
        <v>77664.61538461539</v>
      </c>
      <c r="K259" s="430">
        <v>65186.769230769234</v>
      </c>
      <c r="L259" s="430">
        <v>11811.307692307691</v>
      </c>
      <c r="M259" s="430">
        <v>65853.3076923077</v>
      </c>
      <c r="N259" s="132" t="s">
        <v>596</v>
      </c>
      <c r="O259" s="90" t="s">
        <v>597</v>
      </c>
      <c r="P259" s="88"/>
    </row>
    <row r="260" spans="1:16" ht="17.25" customHeight="1">
      <c r="A260" s="91">
        <f>A256+1</f>
        <v>181</v>
      </c>
      <c r="B260" s="461" t="s">
        <v>188</v>
      </c>
      <c r="C260" s="461"/>
      <c r="D260" s="461"/>
      <c r="E260" s="461"/>
      <c r="F260" s="461"/>
      <c r="G260" s="461"/>
      <c r="H260" s="461"/>
      <c r="I260" s="461"/>
      <c r="J260" s="461"/>
      <c r="K260" s="461"/>
      <c r="L260" s="461"/>
      <c r="M260" s="461"/>
      <c r="N260" s="461"/>
      <c r="O260" s="462"/>
      <c r="P260" s="88"/>
    </row>
    <row r="261" spans="1:16" ht="31.5" customHeight="1">
      <c r="A261" s="129">
        <f>A259+1</f>
        <v>184</v>
      </c>
      <c r="B261" s="12" t="s">
        <v>140</v>
      </c>
      <c r="C261" s="246" t="s">
        <v>188</v>
      </c>
      <c r="D261" s="116" t="s">
        <v>270</v>
      </c>
      <c r="E261" s="222" t="s">
        <v>394</v>
      </c>
      <c r="F261" s="434">
        <v>15631.076923076924</v>
      </c>
      <c r="G261" s="426">
        <v>2877.846153846154</v>
      </c>
      <c r="H261" s="426">
        <v>12662.692307692309</v>
      </c>
      <c r="I261" s="426">
        <v>90.53846153846153</v>
      </c>
      <c r="J261" s="426">
        <v>15631.076923076924</v>
      </c>
      <c r="K261" s="426">
        <v>13558.461538461539</v>
      </c>
      <c r="L261" s="426">
        <v>1982.076923076923</v>
      </c>
      <c r="M261" s="426">
        <v>13649</v>
      </c>
      <c r="N261" s="406" t="s">
        <v>572</v>
      </c>
      <c r="O261" s="90" t="s">
        <v>460</v>
      </c>
      <c r="P261" s="88"/>
    </row>
    <row r="262" spans="1:16" ht="43.5" customHeight="1">
      <c r="A262" s="79">
        <f>A261+1</f>
        <v>185</v>
      </c>
      <c r="B262" s="12" t="s">
        <v>476</v>
      </c>
      <c r="C262" s="246" t="s">
        <v>318</v>
      </c>
      <c r="D262" s="222" t="s">
        <v>513</v>
      </c>
      <c r="E262" s="222" t="s">
        <v>394</v>
      </c>
      <c r="F262" s="422">
        <v>139153.84615384616</v>
      </c>
      <c r="G262" s="422">
        <v>0</v>
      </c>
      <c r="H262" s="422">
        <v>0</v>
      </c>
      <c r="I262" s="422">
        <v>139153.84615384616</v>
      </c>
      <c r="J262" s="420">
        <v>139153.84615384616</v>
      </c>
      <c r="K262" s="423">
        <v>0</v>
      </c>
      <c r="L262" s="423">
        <v>0</v>
      </c>
      <c r="M262" s="423">
        <v>139153.84615384616</v>
      </c>
      <c r="N262" s="407" t="s">
        <v>596</v>
      </c>
      <c r="O262" s="90" t="s">
        <v>597</v>
      </c>
      <c r="P262" s="77"/>
    </row>
    <row r="263" spans="1:16" ht="43.5" customHeight="1">
      <c r="A263" s="272">
        <f>A262+1</f>
        <v>186</v>
      </c>
      <c r="B263" s="308" t="s">
        <v>497</v>
      </c>
      <c r="C263" s="274" t="s">
        <v>318</v>
      </c>
      <c r="D263" s="275" t="s">
        <v>270</v>
      </c>
      <c r="E263" s="276" t="s">
        <v>394</v>
      </c>
      <c r="F263" s="458" t="s">
        <v>633</v>
      </c>
      <c r="G263" s="459"/>
      <c r="H263" s="459"/>
      <c r="I263" s="459"/>
      <c r="J263" s="459">
        <v>11000</v>
      </c>
      <c r="K263" s="459"/>
      <c r="L263" s="459"/>
      <c r="M263" s="459"/>
      <c r="N263" s="460"/>
      <c r="O263" s="445" t="s">
        <v>639</v>
      </c>
      <c r="P263" s="77"/>
    </row>
    <row r="264" spans="1:27" s="201" customFormat="1" ht="42.75" customHeight="1">
      <c r="A264" s="196">
        <f t="shared" si="21"/>
        <v>187</v>
      </c>
      <c r="B264" s="197" t="s">
        <v>442</v>
      </c>
      <c r="C264" s="248" t="s">
        <v>318</v>
      </c>
      <c r="D264" s="231" t="s">
        <v>270</v>
      </c>
      <c r="E264" s="231" t="s">
        <v>392</v>
      </c>
      <c r="F264" s="430">
        <v>3629.75</v>
      </c>
      <c r="G264" s="435">
        <v>620.75</v>
      </c>
      <c r="H264" s="435">
        <v>2881</v>
      </c>
      <c r="I264" s="435">
        <v>128</v>
      </c>
      <c r="J264" s="430">
        <v>3629.75</v>
      </c>
      <c r="K264" s="435">
        <v>2453</v>
      </c>
      <c r="L264" s="435">
        <v>1048.75</v>
      </c>
      <c r="M264" s="435">
        <v>2581</v>
      </c>
      <c r="N264" s="409" t="s">
        <v>572</v>
      </c>
      <c r="O264" s="198" t="s">
        <v>460</v>
      </c>
      <c r="P264" s="199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  <c r="AA264" s="200"/>
    </row>
    <row r="265" spans="1:27" s="201" customFormat="1" ht="44.25" customHeight="1">
      <c r="A265" s="196">
        <f t="shared" si="21"/>
        <v>188</v>
      </c>
      <c r="B265" s="197" t="s">
        <v>396</v>
      </c>
      <c r="C265" s="248" t="s">
        <v>318</v>
      </c>
      <c r="D265" s="230" t="s">
        <v>270</v>
      </c>
      <c r="E265" s="231" t="s">
        <v>395</v>
      </c>
      <c r="F265" s="430">
        <v>3607.5</v>
      </c>
      <c r="G265" s="435">
        <v>616</v>
      </c>
      <c r="H265" s="435">
        <v>2863.5</v>
      </c>
      <c r="I265" s="435">
        <v>128</v>
      </c>
      <c r="J265" s="430">
        <v>3607.5</v>
      </c>
      <c r="K265" s="435">
        <v>2578.703125</v>
      </c>
      <c r="L265" s="435">
        <v>900.796875</v>
      </c>
      <c r="M265" s="435">
        <v>2706.703125</v>
      </c>
      <c r="N265" s="410" t="s">
        <v>572</v>
      </c>
      <c r="O265" s="198" t="s">
        <v>460</v>
      </c>
      <c r="P265" s="199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  <c r="AA265" s="200"/>
    </row>
    <row r="266" spans="1:16" ht="32.25" customHeight="1">
      <c r="A266" s="79">
        <f t="shared" si="21"/>
        <v>189</v>
      </c>
      <c r="B266" s="12" t="s">
        <v>443</v>
      </c>
      <c r="C266" s="246" t="s">
        <v>318</v>
      </c>
      <c r="D266" s="116" t="s">
        <v>270</v>
      </c>
      <c r="E266" s="222" t="s">
        <v>394</v>
      </c>
      <c r="F266" s="430">
        <v>19681.23076923077</v>
      </c>
      <c r="G266" s="430">
        <v>1290.4615384615386</v>
      </c>
      <c r="H266" s="430">
        <v>18173.76923076923</v>
      </c>
      <c r="I266" s="430">
        <v>217</v>
      </c>
      <c r="J266" s="430">
        <v>19681.23076923077</v>
      </c>
      <c r="K266" s="430">
        <v>15580</v>
      </c>
      <c r="L266" s="430">
        <v>3884.230769230769</v>
      </c>
      <c r="M266" s="430">
        <v>15797</v>
      </c>
      <c r="N266" s="406" t="s">
        <v>572</v>
      </c>
      <c r="O266" s="90" t="s">
        <v>460</v>
      </c>
      <c r="P266" s="78"/>
    </row>
    <row r="267" spans="1:15" s="122" customFormat="1" ht="36.75" customHeight="1">
      <c r="A267" s="79">
        <f t="shared" si="21"/>
        <v>190</v>
      </c>
      <c r="B267" s="12" t="s">
        <v>532</v>
      </c>
      <c r="C267" s="305" t="s">
        <v>188</v>
      </c>
      <c r="D267" s="232" t="s">
        <v>270</v>
      </c>
      <c r="E267" s="222" t="s">
        <v>394</v>
      </c>
      <c r="F267" s="430">
        <v>29179</v>
      </c>
      <c r="G267" s="455" t="s">
        <v>617</v>
      </c>
      <c r="H267" s="456"/>
      <c r="I267" s="457"/>
      <c r="J267" s="430">
        <v>29317</v>
      </c>
      <c r="K267" s="420" t="s">
        <v>439</v>
      </c>
      <c r="L267" s="420" t="s">
        <v>439</v>
      </c>
      <c r="M267" s="420" t="s">
        <v>439</v>
      </c>
      <c r="N267" s="406" t="s">
        <v>572</v>
      </c>
      <c r="O267" s="90" t="s">
        <v>488</v>
      </c>
    </row>
    <row r="268" spans="1:16" ht="35.25" customHeight="1">
      <c r="A268" s="79">
        <f t="shared" si="21"/>
        <v>191</v>
      </c>
      <c r="B268" s="12" t="s">
        <v>464</v>
      </c>
      <c r="C268" s="246" t="s">
        <v>318</v>
      </c>
      <c r="D268" s="116" t="s">
        <v>281</v>
      </c>
      <c r="E268" s="222" t="s">
        <v>394</v>
      </c>
      <c r="F268" s="420">
        <v>47092.30769230769</v>
      </c>
      <c r="G268" s="420">
        <v>688.1538461538462</v>
      </c>
      <c r="H268" s="420">
        <v>46020.230769230766</v>
      </c>
      <c r="I268" s="420">
        <v>383.9230769230769</v>
      </c>
      <c r="J268" s="436">
        <v>47092.30769230769</v>
      </c>
      <c r="K268" s="420">
        <v>40788.61538461538</v>
      </c>
      <c r="L268" s="420">
        <v>5919.7692307692305</v>
      </c>
      <c r="M268" s="420">
        <v>41172.53846153846</v>
      </c>
      <c r="N268" s="132" t="s">
        <v>596</v>
      </c>
      <c r="O268" s="90" t="s">
        <v>597</v>
      </c>
      <c r="P268" s="88"/>
    </row>
    <row r="269" spans="1:16" ht="34.5" customHeight="1">
      <c r="A269" s="79">
        <f t="shared" si="21"/>
        <v>192</v>
      </c>
      <c r="B269" s="12" t="s">
        <v>477</v>
      </c>
      <c r="C269" s="246" t="s">
        <v>318</v>
      </c>
      <c r="D269" s="222" t="s">
        <v>514</v>
      </c>
      <c r="E269" s="222" t="s">
        <v>394</v>
      </c>
      <c r="F269" s="420">
        <v>8000</v>
      </c>
      <c r="G269" s="420">
        <v>0</v>
      </c>
      <c r="H269" s="420">
        <v>0</v>
      </c>
      <c r="I269" s="420">
        <v>8000</v>
      </c>
      <c r="J269" s="420">
        <v>8000</v>
      </c>
      <c r="K269" s="420">
        <v>0</v>
      </c>
      <c r="L269" s="420">
        <v>0</v>
      </c>
      <c r="M269" s="420">
        <v>8000</v>
      </c>
      <c r="N269" s="407" t="s">
        <v>596</v>
      </c>
      <c r="O269" s="90" t="s">
        <v>157</v>
      </c>
      <c r="P269" s="78"/>
    </row>
    <row r="270" spans="1:16" ht="17.25" customHeight="1">
      <c r="A270" s="91">
        <f>A266+1</f>
        <v>190</v>
      </c>
      <c r="B270" s="461" t="s">
        <v>189</v>
      </c>
      <c r="C270" s="461"/>
      <c r="D270" s="461"/>
      <c r="E270" s="461"/>
      <c r="F270" s="461"/>
      <c r="G270" s="461"/>
      <c r="H270" s="461"/>
      <c r="I270" s="461"/>
      <c r="J270" s="461"/>
      <c r="K270" s="461"/>
      <c r="L270" s="461"/>
      <c r="M270" s="461"/>
      <c r="N270" s="461"/>
      <c r="O270" s="462"/>
      <c r="P270" s="88"/>
    </row>
    <row r="271" spans="1:16" ht="17.25" customHeight="1">
      <c r="A271" s="91">
        <f>A267+1</f>
        <v>191</v>
      </c>
      <c r="B271" s="461" t="s">
        <v>193</v>
      </c>
      <c r="C271" s="461"/>
      <c r="D271" s="461"/>
      <c r="E271" s="461"/>
      <c r="F271" s="461"/>
      <c r="G271" s="461"/>
      <c r="H271" s="461"/>
      <c r="I271" s="461"/>
      <c r="J271" s="461"/>
      <c r="K271" s="461"/>
      <c r="L271" s="461"/>
      <c r="M271" s="461"/>
      <c r="N271" s="461"/>
      <c r="O271" s="462"/>
      <c r="P271" s="88"/>
    </row>
    <row r="272" spans="1:16" ht="35.25" customHeight="1">
      <c r="A272" s="79">
        <f>A269+1</f>
        <v>193</v>
      </c>
      <c r="B272" s="12" t="s">
        <v>140</v>
      </c>
      <c r="C272" s="246" t="s">
        <v>193</v>
      </c>
      <c r="D272" s="116" t="s">
        <v>270</v>
      </c>
      <c r="E272" s="222" t="s">
        <v>394</v>
      </c>
      <c r="F272" s="93" t="s">
        <v>273</v>
      </c>
      <c r="G272" s="426"/>
      <c r="H272" s="426"/>
      <c r="I272" s="426"/>
      <c r="J272" s="426"/>
      <c r="K272" s="426"/>
      <c r="L272" s="426"/>
      <c r="M272" s="426"/>
      <c r="N272" s="406" t="s">
        <v>572</v>
      </c>
      <c r="O272" s="90" t="s">
        <v>460</v>
      </c>
      <c r="P272" s="88"/>
    </row>
    <row r="273" spans="1:16" ht="57.75" customHeight="1">
      <c r="A273" s="125">
        <f>A272+1</f>
        <v>194</v>
      </c>
      <c r="B273" s="12" t="s">
        <v>551</v>
      </c>
      <c r="C273" s="246" t="s">
        <v>193</v>
      </c>
      <c r="D273" s="116" t="s">
        <v>270</v>
      </c>
      <c r="E273" s="392" t="s">
        <v>618</v>
      </c>
      <c r="F273" s="398">
        <v>19153.846153846152</v>
      </c>
      <c r="G273" s="426">
        <v>0</v>
      </c>
      <c r="H273" s="426">
        <v>5010</v>
      </c>
      <c r="I273" s="426">
        <v>14143.846153846152</v>
      </c>
      <c r="J273" s="426">
        <v>19153.846153846152</v>
      </c>
      <c r="K273" s="426">
        <v>4221</v>
      </c>
      <c r="L273" s="426">
        <v>789</v>
      </c>
      <c r="M273" s="426">
        <v>18364.846153846152</v>
      </c>
      <c r="N273" s="407" t="s">
        <v>572</v>
      </c>
      <c r="O273" s="393" t="s">
        <v>545</v>
      </c>
      <c r="P273" s="88"/>
    </row>
    <row r="274" spans="1:16" ht="42.75" customHeight="1">
      <c r="A274" s="125">
        <f>A273+1</f>
        <v>195</v>
      </c>
      <c r="B274" s="12" t="s">
        <v>397</v>
      </c>
      <c r="C274" s="246" t="s">
        <v>193</v>
      </c>
      <c r="D274" s="116" t="s">
        <v>270</v>
      </c>
      <c r="E274" s="222" t="s">
        <v>393</v>
      </c>
      <c r="F274" s="93" t="s">
        <v>273</v>
      </c>
      <c r="G274" s="94"/>
      <c r="H274" s="94"/>
      <c r="I274" s="94"/>
      <c r="J274" s="95"/>
      <c r="K274" s="420" t="s">
        <v>439</v>
      </c>
      <c r="L274" s="420" t="s">
        <v>439</v>
      </c>
      <c r="M274" s="420" t="s">
        <v>439</v>
      </c>
      <c r="N274" s="406" t="s">
        <v>596</v>
      </c>
      <c r="O274" s="90" t="s">
        <v>461</v>
      </c>
      <c r="P274" s="78"/>
    </row>
    <row r="275" spans="1:16" ht="43.5" customHeight="1">
      <c r="A275" s="79">
        <f t="shared" si="21"/>
        <v>196</v>
      </c>
      <c r="B275" s="12" t="s">
        <v>398</v>
      </c>
      <c r="C275" s="246" t="s">
        <v>193</v>
      </c>
      <c r="D275" s="116" t="s">
        <v>270</v>
      </c>
      <c r="E275" s="222" t="s">
        <v>395</v>
      </c>
      <c r="F275" s="93" t="s">
        <v>273</v>
      </c>
      <c r="G275" s="94"/>
      <c r="H275" s="94"/>
      <c r="I275" s="94"/>
      <c r="J275" s="95"/>
      <c r="K275" s="420" t="s">
        <v>439</v>
      </c>
      <c r="L275" s="420" t="s">
        <v>439</v>
      </c>
      <c r="M275" s="420" t="s">
        <v>439</v>
      </c>
      <c r="N275" s="406" t="s">
        <v>596</v>
      </c>
      <c r="O275" s="90" t="s">
        <v>461</v>
      </c>
      <c r="P275" s="78"/>
    </row>
    <row r="276" spans="1:27" s="201" customFormat="1" ht="42.75" customHeight="1">
      <c r="A276" s="196">
        <f t="shared" si="21"/>
        <v>197</v>
      </c>
      <c r="B276" s="197" t="s">
        <v>442</v>
      </c>
      <c r="C276" s="248" t="s">
        <v>193</v>
      </c>
      <c r="D276" s="231" t="s">
        <v>270</v>
      </c>
      <c r="E276" s="231" t="s">
        <v>392</v>
      </c>
      <c r="F276" s="430">
        <v>39261.666666666664</v>
      </c>
      <c r="G276" s="435">
        <v>6095.333333333333</v>
      </c>
      <c r="H276" s="435">
        <v>33002.333333333336</v>
      </c>
      <c r="I276" s="435">
        <v>164</v>
      </c>
      <c r="J276" s="430">
        <v>39261.66666666667</v>
      </c>
      <c r="K276" s="435">
        <v>35285.5</v>
      </c>
      <c r="L276" s="435">
        <v>3812.1666666666665</v>
      </c>
      <c r="M276" s="435">
        <v>35449.50000000001</v>
      </c>
      <c r="N276" s="409" t="s">
        <v>572</v>
      </c>
      <c r="O276" s="198" t="s">
        <v>460</v>
      </c>
      <c r="P276" s="199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</row>
    <row r="277" spans="1:27" s="201" customFormat="1" ht="32.25" customHeight="1">
      <c r="A277" s="196">
        <f t="shared" si="21"/>
        <v>198</v>
      </c>
      <c r="B277" s="197" t="s">
        <v>396</v>
      </c>
      <c r="C277" s="248" t="s">
        <v>193</v>
      </c>
      <c r="D277" s="230" t="s">
        <v>270</v>
      </c>
      <c r="E277" s="231" t="s">
        <v>395</v>
      </c>
      <c r="F277" s="430">
        <v>36494.75</v>
      </c>
      <c r="G277" s="435">
        <v>6098.921875</v>
      </c>
      <c r="H277" s="435">
        <v>30156.46875</v>
      </c>
      <c r="I277" s="435">
        <v>239.359375</v>
      </c>
      <c r="J277" s="430">
        <v>36494.75</v>
      </c>
      <c r="K277" s="435">
        <v>30970.84375</v>
      </c>
      <c r="L277" s="435">
        <v>5284.546875</v>
      </c>
      <c r="M277" s="435">
        <v>31210.203125</v>
      </c>
      <c r="N277" s="410" t="s">
        <v>572</v>
      </c>
      <c r="O277" s="198" t="s">
        <v>460</v>
      </c>
      <c r="P277" s="199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  <c r="AA277" s="200"/>
    </row>
    <row r="278" spans="1:16" ht="37.5" customHeight="1">
      <c r="A278" s="79">
        <f t="shared" si="21"/>
        <v>199</v>
      </c>
      <c r="B278" s="12" t="s">
        <v>443</v>
      </c>
      <c r="C278" s="246" t="s">
        <v>193</v>
      </c>
      <c r="D278" s="116" t="s">
        <v>270</v>
      </c>
      <c r="E278" s="222" t="s">
        <v>394</v>
      </c>
      <c r="F278" s="430">
        <v>84694.23076923077</v>
      </c>
      <c r="G278" s="430">
        <v>8224.461538461539</v>
      </c>
      <c r="H278" s="430">
        <v>76264.38461538461</v>
      </c>
      <c r="I278" s="430">
        <v>205.3846153846154</v>
      </c>
      <c r="J278" s="430">
        <v>84694.23076923077</v>
      </c>
      <c r="K278" s="430">
        <v>69610.92307692306</v>
      </c>
      <c r="L278" s="430">
        <v>14877.923076923076</v>
      </c>
      <c r="M278" s="430">
        <v>69816.30769230769</v>
      </c>
      <c r="N278" s="406" t="s">
        <v>572</v>
      </c>
      <c r="O278" s="90" t="s">
        <v>460</v>
      </c>
      <c r="P278" s="78"/>
    </row>
    <row r="279" spans="1:15" s="122" customFormat="1" ht="42" customHeight="1">
      <c r="A279" s="79">
        <f t="shared" si="21"/>
        <v>200</v>
      </c>
      <c r="B279" s="12" t="s">
        <v>532</v>
      </c>
      <c r="C279" s="305" t="s">
        <v>193</v>
      </c>
      <c r="D279" s="232" t="s">
        <v>270</v>
      </c>
      <c r="E279" s="222" t="s">
        <v>394</v>
      </c>
      <c r="F279" s="430">
        <v>3566.3846153846152</v>
      </c>
      <c r="G279" s="455" t="s">
        <v>617</v>
      </c>
      <c r="H279" s="456"/>
      <c r="I279" s="457"/>
      <c r="J279" s="430">
        <v>272379</v>
      </c>
      <c r="K279" s="420" t="s">
        <v>439</v>
      </c>
      <c r="L279" s="420" t="s">
        <v>439</v>
      </c>
      <c r="M279" s="420" t="s">
        <v>439</v>
      </c>
      <c r="N279" s="406" t="s">
        <v>572</v>
      </c>
      <c r="O279" s="90" t="s">
        <v>488</v>
      </c>
    </row>
    <row r="280" spans="1:16" ht="35.25" customHeight="1">
      <c r="A280" s="79">
        <f>A279+1</f>
        <v>201</v>
      </c>
      <c r="B280" s="12" t="s">
        <v>464</v>
      </c>
      <c r="C280" s="246" t="s">
        <v>193</v>
      </c>
      <c r="D280" s="116" t="s">
        <v>281</v>
      </c>
      <c r="E280" s="222" t="s">
        <v>394</v>
      </c>
      <c r="F280" s="430">
        <v>195771.15384615384</v>
      </c>
      <c r="G280" s="430">
        <v>501</v>
      </c>
      <c r="H280" s="430">
        <v>194816.92307692306</v>
      </c>
      <c r="I280" s="430">
        <v>453.2307692307692</v>
      </c>
      <c r="J280" s="435">
        <v>195771.15384615384</v>
      </c>
      <c r="K280" s="430">
        <v>160206.46153846153</v>
      </c>
      <c r="L280" s="430">
        <v>35111.46153846154</v>
      </c>
      <c r="M280" s="430">
        <v>160659.6923076923</v>
      </c>
      <c r="N280" s="132" t="s">
        <v>596</v>
      </c>
      <c r="O280" s="90" t="s">
        <v>597</v>
      </c>
      <c r="P280" s="88"/>
    </row>
    <row r="281" spans="1:16" ht="17.25" customHeight="1">
      <c r="A281" s="91">
        <f>A278+1</f>
        <v>200</v>
      </c>
      <c r="B281" s="461" t="s">
        <v>194</v>
      </c>
      <c r="C281" s="461"/>
      <c r="D281" s="461"/>
      <c r="E281" s="461"/>
      <c r="F281" s="461"/>
      <c r="G281" s="461"/>
      <c r="H281" s="461"/>
      <c r="I281" s="461"/>
      <c r="J281" s="461"/>
      <c r="K281" s="461"/>
      <c r="L281" s="461"/>
      <c r="M281" s="461"/>
      <c r="N281" s="461"/>
      <c r="O281" s="462"/>
      <c r="P281" s="88"/>
    </row>
    <row r="282" spans="1:16" ht="31.5" customHeight="1">
      <c r="A282" s="129">
        <f>A280+1</f>
        <v>202</v>
      </c>
      <c r="B282" s="12" t="s">
        <v>140</v>
      </c>
      <c r="C282" s="246" t="s">
        <v>194</v>
      </c>
      <c r="D282" s="116" t="s">
        <v>270</v>
      </c>
      <c r="E282" s="222" t="s">
        <v>394</v>
      </c>
      <c r="F282" s="93" t="s">
        <v>273</v>
      </c>
      <c r="G282" s="426"/>
      <c r="H282" s="426"/>
      <c r="I282" s="426"/>
      <c r="J282" s="426"/>
      <c r="K282" s="426"/>
      <c r="L282" s="426"/>
      <c r="M282" s="426"/>
      <c r="N282" s="406" t="s">
        <v>572</v>
      </c>
      <c r="O282" s="90" t="s">
        <v>460</v>
      </c>
      <c r="P282" s="88"/>
    </row>
    <row r="283" spans="1:27" s="201" customFormat="1" ht="44.25" customHeight="1">
      <c r="A283" s="202">
        <f>A282+1</f>
        <v>203</v>
      </c>
      <c r="B283" s="197" t="s">
        <v>396</v>
      </c>
      <c r="C283" s="248" t="s">
        <v>319</v>
      </c>
      <c r="D283" s="230" t="s">
        <v>270</v>
      </c>
      <c r="E283" s="231" t="s">
        <v>395</v>
      </c>
      <c r="F283" s="430">
        <v>1059.4705882352941</v>
      </c>
      <c r="G283" s="435">
        <v>613.843137254902</v>
      </c>
      <c r="H283" s="435">
        <v>435.8235294117647</v>
      </c>
      <c r="I283" s="435">
        <v>9.803921568627452</v>
      </c>
      <c r="J283" s="430">
        <v>1059.4705882352941</v>
      </c>
      <c r="K283" s="435">
        <v>1006.7647058823529</v>
      </c>
      <c r="L283" s="435">
        <v>42.90196078431372</v>
      </c>
      <c r="M283" s="435">
        <v>1016.5686274509804</v>
      </c>
      <c r="N283" s="410" t="s">
        <v>572</v>
      </c>
      <c r="O283" s="198" t="s">
        <v>460</v>
      </c>
      <c r="P283" s="199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  <c r="AA283" s="200"/>
    </row>
    <row r="284" spans="1:16" ht="34.5" customHeight="1">
      <c r="A284" s="79">
        <f t="shared" si="21"/>
        <v>204</v>
      </c>
      <c r="B284" s="12" t="s">
        <v>443</v>
      </c>
      <c r="C284" s="246" t="s">
        <v>319</v>
      </c>
      <c r="D284" s="116" t="s">
        <v>270</v>
      </c>
      <c r="E284" s="222" t="s">
        <v>394</v>
      </c>
      <c r="F284" s="430">
        <v>7185.538461538462</v>
      </c>
      <c r="G284" s="430">
        <v>1808.7692307692307</v>
      </c>
      <c r="H284" s="430">
        <v>5326.7692307692305</v>
      </c>
      <c r="I284" s="430">
        <v>50</v>
      </c>
      <c r="J284" s="430">
        <v>7185.538461538461</v>
      </c>
      <c r="K284" s="430">
        <v>6468.692307692307</v>
      </c>
      <c r="L284" s="430">
        <v>666.8461538461538</v>
      </c>
      <c r="M284" s="430">
        <v>6518.692307692307</v>
      </c>
      <c r="N284" s="406" t="s">
        <v>572</v>
      </c>
      <c r="O284" s="90" t="s">
        <v>460</v>
      </c>
      <c r="P284" s="78"/>
    </row>
    <row r="285" spans="1:15" s="122" customFormat="1" ht="40.5" customHeight="1">
      <c r="A285" s="79">
        <f t="shared" si="21"/>
        <v>205</v>
      </c>
      <c r="B285" s="12" t="s">
        <v>532</v>
      </c>
      <c r="C285" s="305" t="s">
        <v>194</v>
      </c>
      <c r="D285" s="232" t="s">
        <v>270</v>
      </c>
      <c r="E285" s="222" t="s">
        <v>394</v>
      </c>
      <c r="F285" s="430">
        <v>23044.846153846152</v>
      </c>
      <c r="G285" s="455" t="s">
        <v>617</v>
      </c>
      <c r="H285" s="456"/>
      <c r="I285" s="457"/>
      <c r="J285" s="430">
        <v>23219</v>
      </c>
      <c r="K285" s="420" t="s">
        <v>439</v>
      </c>
      <c r="L285" s="420" t="s">
        <v>439</v>
      </c>
      <c r="M285" s="420" t="s">
        <v>439</v>
      </c>
      <c r="N285" s="406" t="s">
        <v>572</v>
      </c>
      <c r="O285" s="90" t="s">
        <v>488</v>
      </c>
    </row>
    <row r="286" spans="1:16" ht="35.25" customHeight="1">
      <c r="A286" s="79">
        <f t="shared" si="21"/>
        <v>206</v>
      </c>
      <c r="B286" s="12" t="s">
        <v>464</v>
      </c>
      <c r="C286" s="246" t="s">
        <v>319</v>
      </c>
      <c r="D286" s="116" t="s">
        <v>281</v>
      </c>
      <c r="E286" s="222" t="s">
        <v>394</v>
      </c>
      <c r="F286" s="434">
        <v>15931.538461538461</v>
      </c>
      <c r="G286" s="426">
        <v>1092.5384615384614</v>
      </c>
      <c r="H286" s="426">
        <v>14755.307692307691</v>
      </c>
      <c r="I286" s="426">
        <v>83.6923076923077</v>
      </c>
      <c r="J286" s="437">
        <v>15931.538461538461</v>
      </c>
      <c r="K286" s="426">
        <v>14276.615384615385</v>
      </c>
      <c r="L286" s="426">
        <v>1571.2307692307693</v>
      </c>
      <c r="M286" s="426">
        <v>14360.307692307691</v>
      </c>
      <c r="N286" s="132" t="s">
        <v>596</v>
      </c>
      <c r="O286" s="90" t="s">
        <v>597</v>
      </c>
      <c r="P286" s="88"/>
    </row>
    <row r="287" spans="1:16" ht="17.25" customHeight="1">
      <c r="A287" s="91">
        <f>A284+1</f>
        <v>205</v>
      </c>
      <c r="B287" s="461" t="s">
        <v>195</v>
      </c>
      <c r="C287" s="461"/>
      <c r="D287" s="461"/>
      <c r="E287" s="461"/>
      <c r="F287" s="461"/>
      <c r="G287" s="461"/>
      <c r="H287" s="461"/>
      <c r="I287" s="461"/>
      <c r="J287" s="461"/>
      <c r="K287" s="461"/>
      <c r="L287" s="461"/>
      <c r="M287" s="461"/>
      <c r="N287" s="461"/>
      <c r="O287" s="462"/>
      <c r="P287" s="88"/>
    </row>
    <row r="288" spans="1:16" ht="31.5" customHeight="1">
      <c r="A288" s="129">
        <f>A286+1</f>
        <v>207</v>
      </c>
      <c r="B288" s="12" t="s">
        <v>140</v>
      </c>
      <c r="C288" s="246" t="s">
        <v>195</v>
      </c>
      <c r="D288" s="116" t="s">
        <v>270</v>
      </c>
      <c r="E288" s="222" t="s">
        <v>394</v>
      </c>
      <c r="F288" s="434">
        <v>8462.307692307691</v>
      </c>
      <c r="G288" s="426">
        <v>3104.6923076923076</v>
      </c>
      <c r="H288" s="426">
        <v>5271.153846153846</v>
      </c>
      <c r="I288" s="426">
        <v>86.46153846153847</v>
      </c>
      <c r="J288" s="426">
        <v>8462.307692307691</v>
      </c>
      <c r="K288" s="426">
        <v>7839.153846153845</v>
      </c>
      <c r="L288" s="426">
        <v>536.6923076923077</v>
      </c>
      <c r="M288" s="426">
        <v>7925.615384615384</v>
      </c>
      <c r="N288" s="406" t="s">
        <v>572</v>
      </c>
      <c r="O288" s="90" t="s">
        <v>460</v>
      </c>
      <c r="P288" s="88"/>
    </row>
    <row r="289" spans="1:16" ht="43.5" customHeight="1">
      <c r="A289" s="79">
        <f>A288+1</f>
        <v>208</v>
      </c>
      <c r="B289" s="12" t="s">
        <v>476</v>
      </c>
      <c r="C289" s="246" t="s">
        <v>320</v>
      </c>
      <c r="D289" s="222" t="s">
        <v>513</v>
      </c>
      <c r="E289" s="222" t="s">
        <v>394</v>
      </c>
      <c r="F289" s="422">
        <v>110000</v>
      </c>
      <c r="G289" s="422">
        <v>0</v>
      </c>
      <c r="H289" s="422">
        <v>0</v>
      </c>
      <c r="I289" s="422">
        <v>110000</v>
      </c>
      <c r="J289" s="420">
        <v>110000</v>
      </c>
      <c r="K289" s="423">
        <v>0</v>
      </c>
      <c r="L289" s="423">
        <v>0</v>
      </c>
      <c r="M289" s="423">
        <v>110000</v>
      </c>
      <c r="N289" s="407" t="s">
        <v>596</v>
      </c>
      <c r="O289" s="90" t="s">
        <v>597</v>
      </c>
      <c r="P289" s="77"/>
    </row>
    <row r="290" spans="1:16" ht="42.75" customHeight="1">
      <c r="A290" s="79">
        <f t="shared" si="21"/>
        <v>209</v>
      </c>
      <c r="B290" s="12" t="s">
        <v>442</v>
      </c>
      <c r="C290" s="246" t="s">
        <v>320</v>
      </c>
      <c r="D290" s="222" t="s">
        <v>270</v>
      </c>
      <c r="E290" s="222" t="s">
        <v>392</v>
      </c>
      <c r="F290" s="430">
        <v>40</v>
      </c>
      <c r="G290" s="430">
        <v>40</v>
      </c>
      <c r="H290" s="430">
        <v>0</v>
      </c>
      <c r="I290" s="430">
        <v>0</v>
      </c>
      <c r="J290" s="430">
        <v>40</v>
      </c>
      <c r="K290" s="430">
        <v>40</v>
      </c>
      <c r="L290" s="430">
        <v>0</v>
      </c>
      <c r="M290" s="430">
        <v>40</v>
      </c>
      <c r="N290" s="409" t="s">
        <v>572</v>
      </c>
      <c r="O290" s="90" t="s">
        <v>460</v>
      </c>
      <c r="P290" s="78"/>
    </row>
    <row r="291" spans="1:27" s="201" customFormat="1" ht="42.75" customHeight="1">
      <c r="A291" s="196">
        <f t="shared" si="21"/>
        <v>210</v>
      </c>
      <c r="B291" s="197" t="s">
        <v>396</v>
      </c>
      <c r="C291" s="248" t="s">
        <v>320</v>
      </c>
      <c r="D291" s="230" t="s">
        <v>270</v>
      </c>
      <c r="E291" s="231" t="s">
        <v>395</v>
      </c>
      <c r="F291" s="430">
        <v>272.625</v>
      </c>
      <c r="G291" s="435">
        <v>272.625</v>
      </c>
      <c r="H291" s="435">
        <v>0</v>
      </c>
      <c r="I291" s="435">
        <v>0</v>
      </c>
      <c r="J291" s="430">
        <v>272.625</v>
      </c>
      <c r="K291" s="435">
        <v>272.625</v>
      </c>
      <c r="L291" s="435">
        <v>0</v>
      </c>
      <c r="M291" s="435">
        <v>272.625</v>
      </c>
      <c r="N291" s="409" t="s">
        <v>572</v>
      </c>
      <c r="O291" s="198" t="s">
        <v>460</v>
      </c>
      <c r="P291" s="199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  <c r="AA291" s="200"/>
    </row>
    <row r="292" spans="1:16" ht="33" customHeight="1">
      <c r="A292" s="79">
        <f t="shared" si="21"/>
        <v>211</v>
      </c>
      <c r="B292" s="12" t="s">
        <v>443</v>
      </c>
      <c r="C292" s="246" t="s">
        <v>320</v>
      </c>
      <c r="D292" s="116" t="s">
        <v>270</v>
      </c>
      <c r="E292" s="222" t="s">
        <v>394</v>
      </c>
      <c r="F292" s="430">
        <v>6948.615384615385</v>
      </c>
      <c r="G292" s="430">
        <v>734.2307692307693</v>
      </c>
      <c r="H292" s="430">
        <v>6183.2307692307695</v>
      </c>
      <c r="I292" s="430">
        <v>31.153846153846153</v>
      </c>
      <c r="J292" s="430">
        <v>6948.615384615385</v>
      </c>
      <c r="K292" s="430">
        <v>6011.153846153847</v>
      </c>
      <c r="L292" s="430">
        <v>906.3076923076923</v>
      </c>
      <c r="M292" s="430">
        <v>6042.307692307692</v>
      </c>
      <c r="N292" s="406" t="s">
        <v>572</v>
      </c>
      <c r="O292" s="90" t="s">
        <v>460</v>
      </c>
      <c r="P292" s="78"/>
    </row>
    <row r="293" spans="1:15" s="122" customFormat="1" ht="37.5" customHeight="1">
      <c r="A293" s="79">
        <f>A292+1</f>
        <v>212</v>
      </c>
      <c r="B293" s="12" t="s">
        <v>532</v>
      </c>
      <c r="C293" s="305" t="s">
        <v>195</v>
      </c>
      <c r="D293" s="232" t="s">
        <v>270</v>
      </c>
      <c r="E293" s="222" t="s">
        <v>394</v>
      </c>
      <c r="F293" s="430">
        <v>24080.076923076922</v>
      </c>
      <c r="G293" s="455" t="s">
        <v>617</v>
      </c>
      <c r="H293" s="456"/>
      <c r="I293" s="457"/>
      <c r="J293" s="430">
        <v>24179</v>
      </c>
      <c r="K293" s="420" t="s">
        <v>439</v>
      </c>
      <c r="L293" s="420" t="s">
        <v>439</v>
      </c>
      <c r="M293" s="420" t="s">
        <v>439</v>
      </c>
      <c r="N293" s="406" t="s">
        <v>572</v>
      </c>
      <c r="O293" s="90" t="s">
        <v>488</v>
      </c>
    </row>
    <row r="294" spans="1:16" ht="43.5" customHeight="1">
      <c r="A294" s="272">
        <f>A293+1</f>
        <v>213</v>
      </c>
      <c r="B294" s="308" t="s">
        <v>498</v>
      </c>
      <c r="C294" s="274" t="s">
        <v>320</v>
      </c>
      <c r="D294" s="275" t="s">
        <v>270</v>
      </c>
      <c r="E294" s="276" t="s">
        <v>394</v>
      </c>
      <c r="F294" s="458" t="s">
        <v>633</v>
      </c>
      <c r="G294" s="459"/>
      <c r="H294" s="459"/>
      <c r="I294" s="459"/>
      <c r="J294" s="459">
        <v>10673.076923076924</v>
      </c>
      <c r="K294" s="459"/>
      <c r="L294" s="459"/>
      <c r="M294" s="459"/>
      <c r="N294" s="460"/>
      <c r="O294" s="445" t="s">
        <v>639</v>
      </c>
      <c r="P294" s="77"/>
    </row>
    <row r="295" spans="1:16" ht="35.25" customHeight="1">
      <c r="A295" s="79">
        <f>A294+1</f>
        <v>214</v>
      </c>
      <c r="B295" s="12" t="s">
        <v>464</v>
      </c>
      <c r="C295" s="246" t="s">
        <v>320</v>
      </c>
      <c r="D295" s="116" t="s">
        <v>281</v>
      </c>
      <c r="E295" s="222" t="s">
        <v>394</v>
      </c>
      <c r="F295" s="422">
        <v>15919.23076923077</v>
      </c>
      <c r="G295" s="422">
        <v>229.53846153846155</v>
      </c>
      <c r="H295" s="422">
        <v>15501.384615384615</v>
      </c>
      <c r="I295" s="422">
        <v>188.30769230769232</v>
      </c>
      <c r="J295" s="436">
        <v>15919.23076923077</v>
      </c>
      <c r="K295" s="423">
        <v>14727.538461538461</v>
      </c>
      <c r="L295" s="423">
        <v>1003.3846153846154</v>
      </c>
      <c r="M295" s="423">
        <v>14915.846153846154</v>
      </c>
      <c r="N295" s="132" t="s">
        <v>596</v>
      </c>
      <c r="O295" s="90" t="s">
        <v>597</v>
      </c>
      <c r="P295" s="88"/>
    </row>
    <row r="296" spans="1:16" ht="35.25" customHeight="1">
      <c r="A296" s="79">
        <f>A295+1</f>
        <v>215</v>
      </c>
      <c r="B296" s="12" t="s">
        <v>464</v>
      </c>
      <c r="C296" s="246" t="s">
        <v>465</v>
      </c>
      <c r="D296" s="116" t="s">
        <v>281</v>
      </c>
      <c r="E296" s="222" t="s">
        <v>394</v>
      </c>
      <c r="F296" s="422">
        <v>18581.53846153846</v>
      </c>
      <c r="G296" s="422">
        <v>16.76923076923077</v>
      </c>
      <c r="H296" s="422">
        <v>18449.846153846152</v>
      </c>
      <c r="I296" s="422">
        <v>114.92307692307692</v>
      </c>
      <c r="J296" s="436">
        <v>18581.53846153846</v>
      </c>
      <c r="K296" s="423">
        <v>17120.30769230769</v>
      </c>
      <c r="L296" s="423">
        <v>1346.3076923076924</v>
      </c>
      <c r="M296" s="423">
        <v>17235.23076923077</v>
      </c>
      <c r="N296" s="132" t="s">
        <v>596</v>
      </c>
      <c r="O296" s="90" t="s">
        <v>597</v>
      </c>
      <c r="P296" s="88"/>
    </row>
    <row r="297" spans="1:16" ht="17.25" customHeight="1">
      <c r="A297" s="91">
        <f>A292+1</f>
        <v>212</v>
      </c>
      <c r="B297" s="461" t="s">
        <v>459</v>
      </c>
      <c r="C297" s="461"/>
      <c r="D297" s="461"/>
      <c r="E297" s="461"/>
      <c r="F297" s="461"/>
      <c r="G297" s="461"/>
      <c r="H297" s="461"/>
      <c r="I297" s="461"/>
      <c r="J297" s="461"/>
      <c r="K297" s="461"/>
      <c r="L297" s="461"/>
      <c r="M297" s="461"/>
      <c r="N297" s="461"/>
      <c r="O297" s="462"/>
      <c r="P297" s="88"/>
    </row>
    <row r="298" spans="1:16" ht="31.5" customHeight="1">
      <c r="A298" s="129">
        <f>A296+1</f>
        <v>216</v>
      </c>
      <c r="B298" s="12" t="s">
        <v>140</v>
      </c>
      <c r="C298" s="246" t="s">
        <v>459</v>
      </c>
      <c r="D298" s="116" t="s">
        <v>270</v>
      </c>
      <c r="E298" s="222" t="s">
        <v>394</v>
      </c>
      <c r="F298" s="434">
        <v>11310.76923076923</v>
      </c>
      <c r="G298" s="426">
        <v>2159.3846153846152</v>
      </c>
      <c r="H298" s="426">
        <v>9042.923076923076</v>
      </c>
      <c r="I298" s="426">
        <v>108.46153846153847</v>
      </c>
      <c r="J298" s="426">
        <v>11310.76923076923</v>
      </c>
      <c r="K298" s="426">
        <v>8868.76923076923</v>
      </c>
      <c r="L298" s="426">
        <v>2333.5384615384614</v>
      </c>
      <c r="M298" s="426">
        <v>8977.23076923077</v>
      </c>
      <c r="N298" s="406" t="s">
        <v>572</v>
      </c>
      <c r="O298" s="90" t="s">
        <v>460</v>
      </c>
      <c r="P298" s="88"/>
    </row>
    <row r="299" spans="1:16" ht="43.5" customHeight="1">
      <c r="A299" s="79">
        <f>A298+1</f>
        <v>217</v>
      </c>
      <c r="B299" s="12" t="s">
        <v>476</v>
      </c>
      <c r="C299" s="246" t="s">
        <v>321</v>
      </c>
      <c r="D299" s="222" t="s">
        <v>513</v>
      </c>
      <c r="E299" s="222" t="s">
        <v>394</v>
      </c>
      <c r="F299" s="422">
        <v>100000</v>
      </c>
      <c r="G299" s="422">
        <v>0</v>
      </c>
      <c r="H299" s="422">
        <v>0</v>
      </c>
      <c r="I299" s="422">
        <v>100000</v>
      </c>
      <c r="J299" s="420">
        <v>100000</v>
      </c>
      <c r="K299" s="423">
        <v>0</v>
      </c>
      <c r="L299" s="423">
        <v>0</v>
      </c>
      <c r="M299" s="423">
        <v>100000</v>
      </c>
      <c r="N299" s="407" t="s">
        <v>596</v>
      </c>
      <c r="O299" s="90" t="s">
        <v>597</v>
      </c>
      <c r="P299" s="77"/>
    </row>
    <row r="300" spans="1:27" s="201" customFormat="1" ht="42.75" customHeight="1">
      <c r="A300" s="196">
        <f>A299+1</f>
        <v>218</v>
      </c>
      <c r="B300" s="197" t="s">
        <v>396</v>
      </c>
      <c r="C300" s="248" t="s">
        <v>321</v>
      </c>
      <c r="D300" s="230" t="s">
        <v>270</v>
      </c>
      <c r="E300" s="231" t="s">
        <v>395</v>
      </c>
      <c r="F300" s="430">
        <v>9991.619047619048</v>
      </c>
      <c r="G300" s="435">
        <v>2159.3492063492063</v>
      </c>
      <c r="H300" s="435">
        <v>7823.269841269841</v>
      </c>
      <c r="I300" s="435">
        <v>9</v>
      </c>
      <c r="J300" s="430">
        <v>9991.619047619048</v>
      </c>
      <c r="K300" s="435">
        <v>8463.587301587302</v>
      </c>
      <c r="L300" s="435">
        <v>1519.031746031746</v>
      </c>
      <c r="M300" s="435">
        <v>8472.587301587302</v>
      </c>
      <c r="N300" s="410" t="s">
        <v>572</v>
      </c>
      <c r="O300" s="198" t="s">
        <v>460</v>
      </c>
      <c r="P300" s="199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  <c r="AA300" s="200"/>
    </row>
    <row r="301" spans="1:16" ht="34.5" customHeight="1">
      <c r="A301" s="79">
        <f t="shared" si="21"/>
        <v>219</v>
      </c>
      <c r="B301" s="12" t="s">
        <v>443</v>
      </c>
      <c r="C301" s="246" t="s">
        <v>321</v>
      </c>
      <c r="D301" s="116" t="s">
        <v>270</v>
      </c>
      <c r="E301" s="222" t="s">
        <v>394</v>
      </c>
      <c r="F301" s="430">
        <v>42001.769230769234</v>
      </c>
      <c r="G301" s="430">
        <v>5549.923076923077</v>
      </c>
      <c r="H301" s="430">
        <v>36442.846153846156</v>
      </c>
      <c r="I301" s="430">
        <v>9</v>
      </c>
      <c r="J301" s="430">
        <v>42001.769230769234</v>
      </c>
      <c r="K301" s="430">
        <v>36717.07692307692</v>
      </c>
      <c r="L301" s="430">
        <v>5275.692307692308</v>
      </c>
      <c r="M301" s="430">
        <v>36726.07692307693</v>
      </c>
      <c r="N301" s="406" t="s">
        <v>572</v>
      </c>
      <c r="O301" s="90" t="s">
        <v>460</v>
      </c>
      <c r="P301" s="78"/>
    </row>
    <row r="302" spans="1:15" s="122" customFormat="1" ht="41.25" customHeight="1">
      <c r="A302" s="79">
        <f t="shared" si="21"/>
        <v>220</v>
      </c>
      <c r="B302" s="12" t="s">
        <v>532</v>
      </c>
      <c r="C302" s="305" t="s">
        <v>459</v>
      </c>
      <c r="D302" s="232" t="s">
        <v>270</v>
      </c>
      <c r="E302" s="222" t="s">
        <v>394</v>
      </c>
      <c r="F302" s="430">
        <v>20772.846153846152</v>
      </c>
      <c r="G302" s="455" t="s">
        <v>617</v>
      </c>
      <c r="H302" s="456"/>
      <c r="I302" s="457"/>
      <c r="J302" s="430">
        <v>20846</v>
      </c>
      <c r="K302" s="420" t="s">
        <v>439</v>
      </c>
      <c r="L302" s="420" t="s">
        <v>439</v>
      </c>
      <c r="M302" s="420" t="s">
        <v>439</v>
      </c>
      <c r="N302" s="406" t="s">
        <v>572</v>
      </c>
      <c r="O302" s="90" t="s">
        <v>488</v>
      </c>
    </row>
    <row r="303" spans="1:16" ht="35.25" customHeight="1">
      <c r="A303" s="79">
        <f t="shared" si="21"/>
        <v>221</v>
      </c>
      <c r="B303" s="12" t="s">
        <v>464</v>
      </c>
      <c r="C303" s="246" t="s">
        <v>321</v>
      </c>
      <c r="D303" s="116" t="s">
        <v>281</v>
      </c>
      <c r="E303" s="222" t="s">
        <v>394</v>
      </c>
      <c r="F303" s="430">
        <v>26999.076923076922</v>
      </c>
      <c r="G303" s="430">
        <v>334.38461538461536</v>
      </c>
      <c r="H303" s="430">
        <v>26530.923076923078</v>
      </c>
      <c r="I303" s="430">
        <v>133.76923076923077</v>
      </c>
      <c r="J303" s="435">
        <v>26999.076923076922</v>
      </c>
      <c r="K303" s="430">
        <v>23045.69230769231</v>
      </c>
      <c r="L303" s="430">
        <v>3819.6153846153848</v>
      </c>
      <c r="M303" s="430">
        <v>23179.46153846154</v>
      </c>
      <c r="N303" s="132" t="s">
        <v>596</v>
      </c>
      <c r="O303" s="90" t="s">
        <v>597</v>
      </c>
      <c r="P303" s="88"/>
    </row>
    <row r="304" spans="1:16" ht="17.25" customHeight="1">
      <c r="A304" s="91">
        <f>A301+1</f>
        <v>220</v>
      </c>
      <c r="B304" s="461" t="s">
        <v>196</v>
      </c>
      <c r="C304" s="461"/>
      <c r="D304" s="461"/>
      <c r="E304" s="461"/>
      <c r="F304" s="461"/>
      <c r="G304" s="461"/>
      <c r="H304" s="461"/>
      <c r="I304" s="461"/>
      <c r="J304" s="461"/>
      <c r="K304" s="461"/>
      <c r="L304" s="461"/>
      <c r="M304" s="461"/>
      <c r="N304" s="461"/>
      <c r="O304" s="462"/>
      <c r="P304" s="88"/>
    </row>
    <row r="305" spans="1:16" ht="31.5" customHeight="1">
      <c r="A305" s="129">
        <f>A303+1</f>
        <v>222</v>
      </c>
      <c r="B305" s="12" t="s">
        <v>140</v>
      </c>
      <c r="C305" s="246" t="s">
        <v>196</v>
      </c>
      <c r="D305" s="116" t="s">
        <v>270</v>
      </c>
      <c r="E305" s="222" t="s">
        <v>394</v>
      </c>
      <c r="F305" s="93" t="s">
        <v>273</v>
      </c>
      <c r="G305" s="426"/>
      <c r="H305" s="426"/>
      <c r="I305" s="426"/>
      <c r="J305" s="426"/>
      <c r="K305" s="426"/>
      <c r="L305" s="426"/>
      <c r="M305" s="426"/>
      <c r="N305" s="406" t="s">
        <v>572</v>
      </c>
      <c r="O305" s="90" t="s">
        <v>460</v>
      </c>
      <c r="P305" s="88"/>
    </row>
    <row r="306" spans="1:16" ht="39" customHeight="1">
      <c r="A306" s="79">
        <f>A305+1</f>
        <v>223</v>
      </c>
      <c r="B306" s="12" t="s">
        <v>397</v>
      </c>
      <c r="C306" s="246" t="s">
        <v>196</v>
      </c>
      <c r="D306" s="116" t="s">
        <v>270</v>
      </c>
      <c r="E306" s="222" t="s">
        <v>392</v>
      </c>
      <c r="F306" s="93" t="s">
        <v>273</v>
      </c>
      <c r="G306" s="94"/>
      <c r="H306" s="94"/>
      <c r="I306" s="94"/>
      <c r="J306" s="95"/>
      <c r="K306" s="420" t="s">
        <v>439</v>
      </c>
      <c r="L306" s="420" t="s">
        <v>439</v>
      </c>
      <c r="M306" s="420" t="s">
        <v>439</v>
      </c>
      <c r="N306" s="406" t="s">
        <v>596</v>
      </c>
      <c r="O306" s="90" t="s">
        <v>461</v>
      </c>
      <c r="P306" s="78"/>
    </row>
    <row r="307" spans="1:16" ht="48.75" customHeight="1">
      <c r="A307" s="79">
        <f t="shared" si="21"/>
        <v>224</v>
      </c>
      <c r="B307" s="12" t="s">
        <v>398</v>
      </c>
      <c r="C307" s="246" t="s">
        <v>196</v>
      </c>
      <c r="D307" s="116" t="s">
        <v>270</v>
      </c>
      <c r="E307" s="222" t="s">
        <v>395</v>
      </c>
      <c r="F307" s="93" t="s">
        <v>273</v>
      </c>
      <c r="G307" s="94"/>
      <c r="H307" s="94"/>
      <c r="I307" s="94"/>
      <c r="J307" s="95"/>
      <c r="K307" s="420" t="s">
        <v>439</v>
      </c>
      <c r="L307" s="420" t="s">
        <v>439</v>
      </c>
      <c r="M307" s="420" t="s">
        <v>439</v>
      </c>
      <c r="N307" s="406" t="s">
        <v>596</v>
      </c>
      <c r="O307" s="90" t="s">
        <v>461</v>
      </c>
      <c r="P307" s="78"/>
    </row>
    <row r="308" spans="1:15" s="122" customFormat="1" ht="41.25" customHeight="1">
      <c r="A308" s="79">
        <f t="shared" si="21"/>
        <v>225</v>
      </c>
      <c r="B308" s="12" t="s">
        <v>532</v>
      </c>
      <c r="C308" s="305" t="s">
        <v>196</v>
      </c>
      <c r="D308" s="232" t="s">
        <v>270</v>
      </c>
      <c r="E308" s="222" t="s">
        <v>394</v>
      </c>
      <c r="F308" s="422">
        <v>316063</v>
      </c>
      <c r="G308" s="455" t="s">
        <v>617</v>
      </c>
      <c r="H308" s="456"/>
      <c r="I308" s="457"/>
      <c r="J308" s="422">
        <v>55494</v>
      </c>
      <c r="K308" s="420" t="s">
        <v>439</v>
      </c>
      <c r="L308" s="420" t="s">
        <v>439</v>
      </c>
      <c r="M308" s="420" t="s">
        <v>439</v>
      </c>
      <c r="N308" s="406" t="s">
        <v>572</v>
      </c>
      <c r="O308" s="90" t="s">
        <v>488</v>
      </c>
    </row>
    <row r="309" spans="1:16" ht="17.25" customHeight="1">
      <c r="A309" s="91">
        <f>A307+1</f>
        <v>225</v>
      </c>
      <c r="B309" s="461" t="s">
        <v>197</v>
      </c>
      <c r="C309" s="461"/>
      <c r="D309" s="461"/>
      <c r="E309" s="461"/>
      <c r="F309" s="461"/>
      <c r="G309" s="461"/>
      <c r="H309" s="461"/>
      <c r="I309" s="461"/>
      <c r="J309" s="461"/>
      <c r="K309" s="461"/>
      <c r="L309" s="461"/>
      <c r="M309" s="461"/>
      <c r="N309" s="461"/>
      <c r="O309" s="462"/>
      <c r="P309" s="88"/>
    </row>
    <row r="310" spans="1:16" ht="31.5" customHeight="1">
      <c r="A310" s="129">
        <f>A308+1</f>
        <v>226</v>
      </c>
      <c r="B310" s="12" t="s">
        <v>140</v>
      </c>
      <c r="C310" s="246" t="s">
        <v>197</v>
      </c>
      <c r="D310" s="116" t="s">
        <v>270</v>
      </c>
      <c r="E310" s="222" t="s">
        <v>394</v>
      </c>
      <c r="F310" s="434">
        <v>11732.923076923076</v>
      </c>
      <c r="G310" s="426">
        <v>1442.5384615384614</v>
      </c>
      <c r="H310" s="426">
        <v>10240.076923076924</v>
      </c>
      <c r="I310" s="426">
        <v>50.30769230769231</v>
      </c>
      <c r="J310" s="426">
        <v>11732.923076923076</v>
      </c>
      <c r="K310" s="426">
        <v>10483.153846153846</v>
      </c>
      <c r="L310" s="426">
        <v>1199.4615384615386</v>
      </c>
      <c r="M310" s="426">
        <v>10533.461538461537</v>
      </c>
      <c r="N310" s="406" t="s">
        <v>572</v>
      </c>
      <c r="O310" s="90" t="s">
        <v>460</v>
      </c>
      <c r="P310" s="88"/>
    </row>
    <row r="311" spans="1:16" ht="43.5" customHeight="1">
      <c r="A311" s="79">
        <f>A310+1</f>
        <v>227</v>
      </c>
      <c r="B311" s="12" t="s">
        <v>476</v>
      </c>
      <c r="C311" s="246" t="s">
        <v>303</v>
      </c>
      <c r="D311" s="222" t="s">
        <v>513</v>
      </c>
      <c r="E311" s="222" t="s">
        <v>394</v>
      </c>
      <c r="F311" s="422">
        <v>100000</v>
      </c>
      <c r="G311" s="422">
        <v>0</v>
      </c>
      <c r="H311" s="422">
        <v>0</v>
      </c>
      <c r="I311" s="422">
        <v>100000</v>
      </c>
      <c r="J311" s="420">
        <v>100000</v>
      </c>
      <c r="K311" s="423">
        <v>0</v>
      </c>
      <c r="L311" s="423">
        <v>0</v>
      </c>
      <c r="M311" s="423">
        <v>100000</v>
      </c>
      <c r="N311" s="407" t="s">
        <v>596</v>
      </c>
      <c r="O311" s="90" t="s">
        <v>597</v>
      </c>
      <c r="P311" s="77"/>
    </row>
    <row r="312" spans="1:27" s="201" customFormat="1" ht="48.75" customHeight="1">
      <c r="A312" s="196">
        <f t="shared" si="21"/>
        <v>228</v>
      </c>
      <c r="B312" s="197" t="s">
        <v>442</v>
      </c>
      <c r="C312" s="248" t="s">
        <v>303</v>
      </c>
      <c r="D312" s="231" t="s">
        <v>270</v>
      </c>
      <c r="E312" s="231" t="s">
        <v>392</v>
      </c>
      <c r="F312" s="430">
        <v>3998.3333333333335</v>
      </c>
      <c r="G312" s="435">
        <v>719.3333333333334</v>
      </c>
      <c r="H312" s="435">
        <v>3220</v>
      </c>
      <c r="I312" s="435">
        <v>59</v>
      </c>
      <c r="J312" s="430">
        <v>3998.3333333333335</v>
      </c>
      <c r="K312" s="435">
        <v>3366.3333333333335</v>
      </c>
      <c r="L312" s="435">
        <v>573</v>
      </c>
      <c r="M312" s="435">
        <v>3425.3333333333335</v>
      </c>
      <c r="N312" s="409" t="s">
        <v>572</v>
      </c>
      <c r="O312" s="198" t="s">
        <v>460</v>
      </c>
      <c r="P312" s="199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</row>
    <row r="313" spans="1:27" s="201" customFormat="1" ht="42.75" customHeight="1">
      <c r="A313" s="196">
        <f t="shared" si="21"/>
        <v>229</v>
      </c>
      <c r="B313" s="197" t="s">
        <v>396</v>
      </c>
      <c r="C313" s="248" t="s">
        <v>303</v>
      </c>
      <c r="D313" s="230" t="s">
        <v>270</v>
      </c>
      <c r="E313" s="231" t="s">
        <v>395</v>
      </c>
      <c r="F313" s="430">
        <v>5096</v>
      </c>
      <c r="G313" s="435">
        <v>1232.3921568627452</v>
      </c>
      <c r="H313" s="435">
        <v>3796.0588235294117</v>
      </c>
      <c r="I313" s="435">
        <v>67.54901960784314</v>
      </c>
      <c r="J313" s="430">
        <v>5096.000000000001</v>
      </c>
      <c r="K313" s="435">
        <v>4333.627450980392</v>
      </c>
      <c r="L313" s="435">
        <v>694.8235294117648</v>
      </c>
      <c r="M313" s="435">
        <v>4401.176470588236</v>
      </c>
      <c r="N313" s="410" t="s">
        <v>572</v>
      </c>
      <c r="O313" s="198" t="s">
        <v>460</v>
      </c>
      <c r="P313" s="199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</row>
    <row r="314" spans="1:27" s="216" customFormat="1" ht="35.25" customHeight="1">
      <c r="A314" s="125">
        <f t="shared" si="21"/>
        <v>230</v>
      </c>
      <c r="B314" s="126" t="s">
        <v>443</v>
      </c>
      <c r="C314" s="252" t="s">
        <v>303</v>
      </c>
      <c r="D314" s="233" t="s">
        <v>270</v>
      </c>
      <c r="E314" s="234" t="s">
        <v>394</v>
      </c>
      <c r="F314" s="438">
        <v>23107.69230769231</v>
      </c>
      <c r="G314" s="438">
        <v>2551.6153846153848</v>
      </c>
      <c r="H314" s="438">
        <v>20430</v>
      </c>
      <c r="I314" s="438">
        <v>126.07692307692308</v>
      </c>
      <c r="J314" s="430">
        <v>23107.692307692305</v>
      </c>
      <c r="K314" s="438">
        <v>20608.46153846154</v>
      </c>
      <c r="L314" s="438">
        <v>2373.153846153846</v>
      </c>
      <c r="M314" s="438">
        <v>20734.538461538457</v>
      </c>
      <c r="N314" s="406" t="s">
        <v>572</v>
      </c>
      <c r="O314" s="90" t="s">
        <v>460</v>
      </c>
      <c r="P314" s="214"/>
      <c r="Q314" s="215"/>
      <c r="R314" s="215"/>
      <c r="S314" s="215"/>
      <c r="T314" s="215"/>
      <c r="U314" s="215"/>
      <c r="V314" s="215"/>
      <c r="W314" s="215"/>
      <c r="X314" s="215"/>
      <c r="Y314" s="215"/>
      <c r="Z314" s="215"/>
      <c r="AA314" s="215"/>
    </row>
    <row r="315" spans="1:15" s="122" customFormat="1" ht="38.25" customHeight="1">
      <c r="A315" s="79">
        <f t="shared" si="21"/>
        <v>231</v>
      </c>
      <c r="B315" s="12" t="s">
        <v>532</v>
      </c>
      <c r="C315" s="305" t="s">
        <v>197</v>
      </c>
      <c r="D315" s="232" t="s">
        <v>270</v>
      </c>
      <c r="E315" s="222" t="s">
        <v>394</v>
      </c>
      <c r="F315" s="430">
        <v>12394.307692307691</v>
      </c>
      <c r="G315" s="455" t="s">
        <v>617</v>
      </c>
      <c r="H315" s="456"/>
      <c r="I315" s="457"/>
      <c r="J315" s="430">
        <v>12383</v>
      </c>
      <c r="K315" s="420" t="s">
        <v>439</v>
      </c>
      <c r="L315" s="420" t="s">
        <v>439</v>
      </c>
      <c r="M315" s="420" t="s">
        <v>439</v>
      </c>
      <c r="N315" s="406" t="s">
        <v>572</v>
      </c>
      <c r="O315" s="90" t="s">
        <v>488</v>
      </c>
    </row>
    <row r="316" spans="1:16" ht="35.25" customHeight="1">
      <c r="A316" s="79">
        <f t="shared" si="21"/>
        <v>232</v>
      </c>
      <c r="B316" s="12" t="s">
        <v>464</v>
      </c>
      <c r="C316" s="246" t="s">
        <v>303</v>
      </c>
      <c r="D316" s="116" t="s">
        <v>281</v>
      </c>
      <c r="E316" s="222" t="s">
        <v>394</v>
      </c>
      <c r="F316" s="434">
        <v>8575.76923076923</v>
      </c>
      <c r="G316" s="426">
        <v>1021.2307692307693</v>
      </c>
      <c r="H316" s="426">
        <v>7465.153846153846</v>
      </c>
      <c r="I316" s="426">
        <v>89.38461538461539</v>
      </c>
      <c r="J316" s="437">
        <v>8575.76923076923</v>
      </c>
      <c r="K316" s="426">
        <v>7157.846153846154</v>
      </c>
      <c r="L316" s="426">
        <v>1328.5384615384614</v>
      </c>
      <c r="M316" s="426">
        <v>7247.2307692307695</v>
      </c>
      <c r="N316" s="132" t="s">
        <v>596</v>
      </c>
      <c r="O316" s="90" t="s">
        <v>597</v>
      </c>
      <c r="P316" s="88"/>
    </row>
    <row r="317" spans="1:16" ht="17.25" customHeight="1">
      <c r="A317" s="91">
        <f>A314+1</f>
        <v>231</v>
      </c>
      <c r="B317" s="461" t="s">
        <v>198</v>
      </c>
      <c r="C317" s="461"/>
      <c r="D317" s="461"/>
      <c r="E317" s="461"/>
      <c r="F317" s="461"/>
      <c r="G317" s="461"/>
      <c r="H317" s="461"/>
      <c r="I317" s="461"/>
      <c r="J317" s="461"/>
      <c r="K317" s="461"/>
      <c r="L317" s="461"/>
      <c r="M317" s="461"/>
      <c r="N317" s="461"/>
      <c r="O317" s="462"/>
      <c r="P317" s="88"/>
    </row>
    <row r="318" spans="1:16" ht="31.5" customHeight="1">
      <c r="A318" s="129">
        <f>A316+1</f>
        <v>233</v>
      </c>
      <c r="B318" s="12" t="s">
        <v>140</v>
      </c>
      <c r="C318" s="246" t="s">
        <v>198</v>
      </c>
      <c r="D318" s="116" t="s">
        <v>270</v>
      </c>
      <c r="E318" s="222" t="s">
        <v>394</v>
      </c>
      <c r="F318" s="434">
        <v>7753.461538461538</v>
      </c>
      <c r="G318" s="426">
        <v>2421.846153846154</v>
      </c>
      <c r="H318" s="426">
        <v>5280</v>
      </c>
      <c r="I318" s="426">
        <v>51.61538461538461</v>
      </c>
      <c r="J318" s="426">
        <v>7753.461538461539</v>
      </c>
      <c r="K318" s="426">
        <v>7102</v>
      </c>
      <c r="L318" s="426">
        <v>599.8461538461538</v>
      </c>
      <c r="M318" s="426">
        <v>7153.615384615385</v>
      </c>
      <c r="N318" s="406" t="s">
        <v>572</v>
      </c>
      <c r="O318" s="90" t="s">
        <v>460</v>
      </c>
      <c r="P318" s="88"/>
    </row>
    <row r="319" spans="1:16" ht="43.5" customHeight="1">
      <c r="A319" s="272">
        <f>A318+1</f>
        <v>234</v>
      </c>
      <c r="B319" s="308" t="s">
        <v>499</v>
      </c>
      <c r="C319" s="274" t="s">
        <v>322</v>
      </c>
      <c r="D319" s="275" t="s">
        <v>270</v>
      </c>
      <c r="E319" s="276" t="s">
        <v>394</v>
      </c>
      <c r="F319" s="458" t="s">
        <v>633</v>
      </c>
      <c r="G319" s="459"/>
      <c r="H319" s="459"/>
      <c r="I319" s="459"/>
      <c r="J319" s="459">
        <v>22061.53846153846</v>
      </c>
      <c r="K319" s="459"/>
      <c r="L319" s="459"/>
      <c r="M319" s="459"/>
      <c r="N319" s="460"/>
      <c r="O319" s="445" t="s">
        <v>639</v>
      </c>
      <c r="P319" s="77"/>
    </row>
    <row r="320" spans="1:16" ht="42" customHeight="1">
      <c r="A320" s="79">
        <f>A319+1</f>
        <v>235</v>
      </c>
      <c r="B320" s="12" t="s">
        <v>397</v>
      </c>
      <c r="C320" s="246" t="s">
        <v>198</v>
      </c>
      <c r="D320" s="116" t="s">
        <v>270</v>
      </c>
      <c r="E320" s="222" t="s">
        <v>392</v>
      </c>
      <c r="F320" s="93" t="s">
        <v>273</v>
      </c>
      <c r="G320" s="94"/>
      <c r="H320" s="94"/>
      <c r="I320" s="94"/>
      <c r="J320" s="95"/>
      <c r="K320" s="420" t="s">
        <v>439</v>
      </c>
      <c r="L320" s="420" t="s">
        <v>439</v>
      </c>
      <c r="M320" s="420" t="s">
        <v>439</v>
      </c>
      <c r="N320" s="406" t="s">
        <v>596</v>
      </c>
      <c r="O320" s="90" t="s">
        <v>461</v>
      </c>
      <c r="P320" s="78"/>
    </row>
    <row r="321" spans="1:16" ht="39.75" customHeight="1">
      <c r="A321" s="79">
        <f t="shared" si="21"/>
        <v>236</v>
      </c>
      <c r="B321" s="12" t="s">
        <v>398</v>
      </c>
      <c r="C321" s="246" t="s">
        <v>198</v>
      </c>
      <c r="D321" s="116" t="s">
        <v>270</v>
      </c>
      <c r="E321" s="222" t="s">
        <v>395</v>
      </c>
      <c r="F321" s="93" t="s">
        <v>273</v>
      </c>
      <c r="G321" s="94"/>
      <c r="H321" s="94"/>
      <c r="I321" s="94"/>
      <c r="J321" s="95"/>
      <c r="K321" s="420" t="s">
        <v>439</v>
      </c>
      <c r="L321" s="420" t="s">
        <v>439</v>
      </c>
      <c r="M321" s="420" t="s">
        <v>439</v>
      </c>
      <c r="N321" s="406" t="s">
        <v>596</v>
      </c>
      <c r="O321" s="90" t="s">
        <v>461</v>
      </c>
      <c r="P321" s="78"/>
    </row>
    <row r="322" spans="1:27" s="201" customFormat="1" ht="40.5" customHeight="1">
      <c r="A322" s="196">
        <f t="shared" si="21"/>
        <v>237</v>
      </c>
      <c r="B322" s="197" t="s">
        <v>442</v>
      </c>
      <c r="C322" s="248" t="s">
        <v>322</v>
      </c>
      <c r="D322" s="230" t="s">
        <v>270</v>
      </c>
      <c r="E322" s="231" t="s">
        <v>392</v>
      </c>
      <c r="F322" s="430">
        <v>455.5</v>
      </c>
      <c r="G322" s="435">
        <v>222.83333333333334</v>
      </c>
      <c r="H322" s="435">
        <v>232.66666666666666</v>
      </c>
      <c r="I322" s="435">
        <v>0</v>
      </c>
      <c r="J322" s="430">
        <v>455.5</v>
      </c>
      <c r="K322" s="435">
        <v>415.16666666666663</v>
      </c>
      <c r="L322" s="435">
        <v>40.333333333333336</v>
      </c>
      <c r="M322" s="435">
        <v>415.1666666666667</v>
      </c>
      <c r="N322" s="409" t="s">
        <v>572</v>
      </c>
      <c r="O322" s="198" t="s">
        <v>460</v>
      </c>
      <c r="P322" s="199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  <c r="AA322" s="200"/>
    </row>
    <row r="323" spans="1:27" s="201" customFormat="1" ht="45.75" customHeight="1">
      <c r="A323" s="196">
        <f t="shared" si="21"/>
        <v>238</v>
      </c>
      <c r="B323" s="197" t="s">
        <v>396</v>
      </c>
      <c r="C323" s="248" t="s">
        <v>322</v>
      </c>
      <c r="D323" s="230" t="s">
        <v>270</v>
      </c>
      <c r="E323" s="231" t="s">
        <v>395</v>
      </c>
      <c r="F323" s="430">
        <v>632.875</v>
      </c>
      <c r="G323" s="435">
        <v>222.9375</v>
      </c>
      <c r="H323" s="435">
        <v>409.9375</v>
      </c>
      <c r="I323" s="435">
        <v>0</v>
      </c>
      <c r="J323" s="430">
        <v>632.875</v>
      </c>
      <c r="K323" s="435">
        <v>594.03125</v>
      </c>
      <c r="L323" s="435">
        <v>38.84375</v>
      </c>
      <c r="M323" s="435">
        <v>594.03125</v>
      </c>
      <c r="N323" s="410" t="s">
        <v>572</v>
      </c>
      <c r="O323" s="198" t="s">
        <v>460</v>
      </c>
      <c r="P323" s="199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  <c r="AA323" s="200"/>
    </row>
    <row r="324" spans="1:16" ht="32.25" customHeight="1">
      <c r="A324" s="79">
        <f t="shared" si="21"/>
        <v>239</v>
      </c>
      <c r="B324" s="12" t="s">
        <v>443</v>
      </c>
      <c r="C324" s="246" t="s">
        <v>322</v>
      </c>
      <c r="D324" s="116" t="s">
        <v>270</v>
      </c>
      <c r="E324" s="222" t="s">
        <v>394</v>
      </c>
      <c r="F324" s="430">
        <v>7522.583333333333</v>
      </c>
      <c r="G324" s="430">
        <v>898.75</v>
      </c>
      <c r="H324" s="430">
        <v>6358.166666666667</v>
      </c>
      <c r="I324" s="430">
        <v>265.6666666666667</v>
      </c>
      <c r="J324" s="430">
        <v>7522.583333333334</v>
      </c>
      <c r="K324" s="430">
        <v>6100.5</v>
      </c>
      <c r="L324" s="430">
        <v>1156.4166666666667</v>
      </c>
      <c r="M324" s="430">
        <v>6366.166666666667</v>
      </c>
      <c r="N324" s="406" t="s">
        <v>572</v>
      </c>
      <c r="O324" s="90" t="s">
        <v>460</v>
      </c>
      <c r="P324" s="78"/>
    </row>
    <row r="325" spans="1:15" s="122" customFormat="1" ht="45" customHeight="1">
      <c r="A325" s="79">
        <f t="shared" si="21"/>
        <v>240</v>
      </c>
      <c r="B325" s="12" t="s">
        <v>532</v>
      </c>
      <c r="C325" s="305" t="s">
        <v>198</v>
      </c>
      <c r="D325" s="232" t="s">
        <v>270</v>
      </c>
      <c r="E325" s="222" t="s">
        <v>394</v>
      </c>
      <c r="F325" s="430">
        <v>32967.307692307695</v>
      </c>
      <c r="G325" s="455" t="s">
        <v>617</v>
      </c>
      <c r="H325" s="456"/>
      <c r="I325" s="457"/>
      <c r="J325" s="430">
        <v>29270</v>
      </c>
      <c r="K325" s="420" t="s">
        <v>439</v>
      </c>
      <c r="L325" s="420" t="s">
        <v>439</v>
      </c>
      <c r="M325" s="420" t="s">
        <v>439</v>
      </c>
      <c r="N325" s="406" t="s">
        <v>572</v>
      </c>
      <c r="O325" s="90" t="s">
        <v>488</v>
      </c>
    </row>
    <row r="326" spans="1:16" ht="35.25" customHeight="1">
      <c r="A326" s="79">
        <f t="shared" si="21"/>
        <v>241</v>
      </c>
      <c r="B326" s="12" t="s">
        <v>464</v>
      </c>
      <c r="C326" s="246" t="s">
        <v>322</v>
      </c>
      <c r="D326" s="116" t="s">
        <v>281</v>
      </c>
      <c r="E326" s="222" t="s">
        <v>394</v>
      </c>
      <c r="F326" s="434">
        <v>16500</v>
      </c>
      <c r="G326" s="426">
        <v>0</v>
      </c>
      <c r="H326" s="426">
        <v>16350</v>
      </c>
      <c r="I326" s="426">
        <v>150</v>
      </c>
      <c r="J326" s="437">
        <v>16500</v>
      </c>
      <c r="K326" s="426">
        <v>15295.615384615385</v>
      </c>
      <c r="L326" s="426">
        <v>1054.3846153846155</v>
      </c>
      <c r="M326" s="426">
        <v>15445.615384615385</v>
      </c>
      <c r="N326" s="132" t="s">
        <v>596</v>
      </c>
      <c r="O326" s="90" t="s">
        <v>597</v>
      </c>
      <c r="P326" s="88"/>
    </row>
    <row r="327" spans="1:16" ht="17.25" customHeight="1">
      <c r="A327" s="91">
        <f>A324+1</f>
        <v>240</v>
      </c>
      <c r="B327" s="461" t="s">
        <v>200</v>
      </c>
      <c r="C327" s="461"/>
      <c r="D327" s="461"/>
      <c r="E327" s="461"/>
      <c r="F327" s="461"/>
      <c r="G327" s="461"/>
      <c r="H327" s="461"/>
      <c r="I327" s="461"/>
      <c r="J327" s="461"/>
      <c r="K327" s="461"/>
      <c r="L327" s="461"/>
      <c r="M327" s="461"/>
      <c r="N327" s="461"/>
      <c r="O327" s="462"/>
      <c r="P327" s="88"/>
    </row>
    <row r="328" spans="1:16" ht="30" customHeight="1">
      <c r="A328" s="129">
        <f>A326+1</f>
        <v>242</v>
      </c>
      <c r="B328" s="12" t="s">
        <v>140</v>
      </c>
      <c r="C328" s="246" t="s">
        <v>200</v>
      </c>
      <c r="D328" s="116" t="s">
        <v>270</v>
      </c>
      <c r="E328" s="222" t="s">
        <v>394</v>
      </c>
      <c r="F328" s="434">
        <v>9283.538461538461</v>
      </c>
      <c r="G328" s="426">
        <v>2278.6923076923076</v>
      </c>
      <c r="H328" s="426">
        <v>6955.384615384615</v>
      </c>
      <c r="I328" s="426">
        <v>49.46153846153846</v>
      </c>
      <c r="J328" s="426">
        <v>9283.538461538461</v>
      </c>
      <c r="K328" s="426">
        <v>8169.384615384614</v>
      </c>
      <c r="L328" s="426">
        <v>1064.6923076923076</v>
      </c>
      <c r="M328" s="426">
        <v>8218.846153846152</v>
      </c>
      <c r="N328" s="406" t="s">
        <v>572</v>
      </c>
      <c r="O328" s="90" t="s">
        <v>460</v>
      </c>
      <c r="P328" s="88"/>
    </row>
    <row r="329" spans="1:16" ht="40.5" customHeight="1">
      <c r="A329" s="79">
        <f>A328+1</f>
        <v>243</v>
      </c>
      <c r="B329" s="12" t="s">
        <v>397</v>
      </c>
      <c r="C329" s="246" t="s">
        <v>200</v>
      </c>
      <c r="D329" s="116" t="s">
        <v>270</v>
      </c>
      <c r="E329" s="222" t="s">
        <v>392</v>
      </c>
      <c r="F329" s="93" t="s">
        <v>273</v>
      </c>
      <c r="G329" s="94"/>
      <c r="H329" s="94"/>
      <c r="I329" s="94"/>
      <c r="J329" s="95"/>
      <c r="K329" s="420" t="s">
        <v>439</v>
      </c>
      <c r="L329" s="420" t="s">
        <v>439</v>
      </c>
      <c r="M329" s="420" t="s">
        <v>439</v>
      </c>
      <c r="N329" s="406" t="s">
        <v>596</v>
      </c>
      <c r="O329" s="90" t="s">
        <v>461</v>
      </c>
      <c r="P329" s="78"/>
    </row>
    <row r="330" spans="1:16" ht="44.25" customHeight="1">
      <c r="A330" s="79">
        <f t="shared" si="21"/>
        <v>244</v>
      </c>
      <c r="B330" s="12" t="s">
        <v>398</v>
      </c>
      <c r="C330" s="246" t="s">
        <v>200</v>
      </c>
      <c r="D330" s="116" t="s">
        <v>270</v>
      </c>
      <c r="E330" s="222" t="s">
        <v>395</v>
      </c>
      <c r="F330" s="93" t="s">
        <v>273</v>
      </c>
      <c r="G330" s="94"/>
      <c r="H330" s="94"/>
      <c r="I330" s="94"/>
      <c r="J330" s="95"/>
      <c r="K330" s="420" t="s">
        <v>439</v>
      </c>
      <c r="L330" s="420" t="s">
        <v>439</v>
      </c>
      <c r="M330" s="420" t="s">
        <v>439</v>
      </c>
      <c r="N330" s="406" t="s">
        <v>596</v>
      </c>
      <c r="O330" s="90" t="s">
        <v>461</v>
      </c>
      <c r="P330" s="78"/>
    </row>
    <row r="331" spans="1:27" s="201" customFormat="1" ht="41.25" customHeight="1">
      <c r="A331" s="196">
        <f t="shared" si="21"/>
        <v>245</v>
      </c>
      <c r="B331" s="197" t="s">
        <v>442</v>
      </c>
      <c r="C331" s="248" t="s">
        <v>304</v>
      </c>
      <c r="D331" s="231" t="s">
        <v>270</v>
      </c>
      <c r="E331" s="231" t="s">
        <v>392</v>
      </c>
      <c r="F331" s="430">
        <v>242</v>
      </c>
      <c r="G331" s="435">
        <v>0</v>
      </c>
      <c r="H331" s="435">
        <v>242</v>
      </c>
      <c r="I331" s="435">
        <v>0</v>
      </c>
      <c r="J331" s="430">
        <v>242</v>
      </c>
      <c r="K331" s="435">
        <v>242</v>
      </c>
      <c r="L331" s="435">
        <v>0</v>
      </c>
      <c r="M331" s="435">
        <v>242</v>
      </c>
      <c r="N331" s="409" t="s">
        <v>572</v>
      </c>
      <c r="O331" s="198" t="s">
        <v>460</v>
      </c>
      <c r="P331" s="199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  <c r="AA331" s="200"/>
    </row>
    <row r="332" spans="1:27" s="201" customFormat="1" ht="39" customHeight="1">
      <c r="A332" s="196">
        <f t="shared" si="21"/>
        <v>246</v>
      </c>
      <c r="B332" s="197" t="s">
        <v>396</v>
      </c>
      <c r="C332" s="248" t="s">
        <v>304</v>
      </c>
      <c r="D332" s="230" t="s">
        <v>270</v>
      </c>
      <c r="E332" s="231" t="s">
        <v>395</v>
      </c>
      <c r="F332" s="430">
        <v>236.44230769230768</v>
      </c>
      <c r="G332" s="435">
        <v>0</v>
      </c>
      <c r="H332" s="435">
        <v>236.44230769230768</v>
      </c>
      <c r="I332" s="435">
        <v>0</v>
      </c>
      <c r="J332" s="430">
        <v>236.44230769230768</v>
      </c>
      <c r="K332" s="435">
        <v>236.44230769230768</v>
      </c>
      <c r="L332" s="435">
        <v>0</v>
      </c>
      <c r="M332" s="435">
        <v>236.44230769230768</v>
      </c>
      <c r="N332" s="410" t="s">
        <v>572</v>
      </c>
      <c r="O332" s="198" t="s">
        <v>460</v>
      </c>
      <c r="P332" s="199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  <c r="AA332" s="200"/>
    </row>
    <row r="333" spans="1:16" ht="38.25" customHeight="1">
      <c r="A333" s="79">
        <f t="shared" si="21"/>
        <v>247</v>
      </c>
      <c r="B333" s="12" t="s">
        <v>443</v>
      </c>
      <c r="C333" s="246" t="s">
        <v>304</v>
      </c>
      <c r="D333" s="116" t="s">
        <v>270</v>
      </c>
      <c r="E333" s="222" t="s">
        <v>394</v>
      </c>
      <c r="F333" s="430">
        <v>9340</v>
      </c>
      <c r="G333" s="430">
        <v>916.1538461538462</v>
      </c>
      <c r="H333" s="430">
        <v>8406.538461538461</v>
      </c>
      <c r="I333" s="430">
        <v>17.307692307692307</v>
      </c>
      <c r="J333" s="430">
        <v>9339.999999999998</v>
      </c>
      <c r="K333" s="430">
        <v>6641.692307692307</v>
      </c>
      <c r="L333" s="430">
        <v>2681</v>
      </c>
      <c r="M333" s="430">
        <v>6658.999999999998</v>
      </c>
      <c r="N333" s="406" t="s">
        <v>572</v>
      </c>
      <c r="O333" s="90" t="s">
        <v>460</v>
      </c>
      <c r="P333" s="78"/>
    </row>
    <row r="334" spans="1:15" s="122" customFormat="1" ht="42.75" customHeight="1">
      <c r="A334" s="79">
        <f t="shared" si="21"/>
        <v>248</v>
      </c>
      <c r="B334" s="12" t="s">
        <v>532</v>
      </c>
      <c r="C334" s="305" t="s">
        <v>200</v>
      </c>
      <c r="D334" s="232" t="s">
        <v>270</v>
      </c>
      <c r="E334" s="222" t="s">
        <v>394</v>
      </c>
      <c r="F334" s="430">
        <v>18106.153846153848</v>
      </c>
      <c r="G334" s="455" t="s">
        <v>617</v>
      </c>
      <c r="H334" s="456"/>
      <c r="I334" s="457"/>
      <c r="J334" s="430">
        <v>18123</v>
      </c>
      <c r="K334" s="420" t="s">
        <v>439</v>
      </c>
      <c r="L334" s="420" t="s">
        <v>439</v>
      </c>
      <c r="M334" s="420" t="s">
        <v>439</v>
      </c>
      <c r="N334" s="406" t="s">
        <v>572</v>
      </c>
      <c r="O334" s="90" t="s">
        <v>488</v>
      </c>
    </row>
    <row r="335" spans="1:16" ht="35.25" customHeight="1">
      <c r="A335" s="79">
        <f t="shared" si="21"/>
        <v>249</v>
      </c>
      <c r="B335" s="12" t="s">
        <v>464</v>
      </c>
      <c r="C335" s="246" t="s">
        <v>304</v>
      </c>
      <c r="D335" s="116" t="s">
        <v>281</v>
      </c>
      <c r="E335" s="222" t="s">
        <v>394</v>
      </c>
      <c r="F335" s="434">
        <v>10769.23076923077</v>
      </c>
      <c r="G335" s="426">
        <v>407.38461538461536</v>
      </c>
      <c r="H335" s="426">
        <v>10361.846153846154</v>
      </c>
      <c r="I335" s="426">
        <v>0</v>
      </c>
      <c r="J335" s="437">
        <v>10769.23076923077</v>
      </c>
      <c r="K335" s="426">
        <v>9905.153846153846</v>
      </c>
      <c r="L335" s="426">
        <v>864.0769230769231</v>
      </c>
      <c r="M335" s="426">
        <v>9905.153846153846</v>
      </c>
      <c r="N335" s="132" t="s">
        <v>596</v>
      </c>
      <c r="O335" s="90" t="s">
        <v>597</v>
      </c>
      <c r="P335" s="88"/>
    </row>
    <row r="336" spans="1:16" ht="17.25" customHeight="1">
      <c r="A336" s="91">
        <f>A333+1</f>
        <v>248</v>
      </c>
      <c r="B336" s="461" t="s">
        <v>201</v>
      </c>
      <c r="C336" s="461"/>
      <c r="D336" s="461"/>
      <c r="E336" s="461"/>
      <c r="F336" s="461"/>
      <c r="G336" s="461"/>
      <c r="H336" s="461"/>
      <c r="I336" s="461"/>
      <c r="J336" s="461"/>
      <c r="K336" s="461"/>
      <c r="L336" s="461"/>
      <c r="M336" s="461"/>
      <c r="N336" s="461"/>
      <c r="O336" s="462"/>
      <c r="P336" s="88"/>
    </row>
    <row r="337" spans="1:16" ht="31.5" customHeight="1">
      <c r="A337" s="129">
        <f>A335+1</f>
        <v>250</v>
      </c>
      <c r="B337" s="12" t="s">
        <v>140</v>
      </c>
      <c r="C337" s="246" t="s">
        <v>201</v>
      </c>
      <c r="D337" s="116" t="s">
        <v>270</v>
      </c>
      <c r="E337" s="222" t="s">
        <v>394</v>
      </c>
      <c r="F337" s="434">
        <v>8421.384615384615</v>
      </c>
      <c r="G337" s="426">
        <v>3346.3076923076924</v>
      </c>
      <c r="H337" s="426">
        <v>5063.076923076923</v>
      </c>
      <c r="I337" s="426">
        <v>12</v>
      </c>
      <c r="J337" s="426">
        <v>8421.384615384615</v>
      </c>
      <c r="K337" s="426">
        <v>7785.461538461538</v>
      </c>
      <c r="L337" s="426">
        <v>623.9230769230769</v>
      </c>
      <c r="M337" s="426">
        <v>7797.461538461538</v>
      </c>
      <c r="N337" s="406" t="s">
        <v>572</v>
      </c>
      <c r="O337" s="90" t="s">
        <v>460</v>
      </c>
      <c r="P337" s="88"/>
    </row>
    <row r="338" spans="1:27" s="201" customFormat="1" ht="48.75" customHeight="1">
      <c r="A338" s="202">
        <f>A337+1</f>
        <v>251</v>
      </c>
      <c r="B338" s="197" t="s">
        <v>396</v>
      </c>
      <c r="C338" s="248" t="s">
        <v>323</v>
      </c>
      <c r="D338" s="230" t="s">
        <v>270</v>
      </c>
      <c r="E338" s="231" t="s">
        <v>395</v>
      </c>
      <c r="F338" s="430">
        <v>2386.274509803922</v>
      </c>
      <c r="G338" s="435">
        <v>638.843137254902</v>
      </c>
      <c r="H338" s="435">
        <v>1071.9019607843138</v>
      </c>
      <c r="I338" s="435">
        <v>675.5294117647059</v>
      </c>
      <c r="J338" s="430">
        <v>2386.274509803922</v>
      </c>
      <c r="K338" s="435">
        <v>1260.0392156862745</v>
      </c>
      <c r="L338" s="435">
        <v>450.70588235294116</v>
      </c>
      <c r="M338" s="435">
        <v>1935.5686274509806</v>
      </c>
      <c r="N338" s="410" t="s">
        <v>572</v>
      </c>
      <c r="O338" s="198" t="s">
        <v>460</v>
      </c>
      <c r="P338" s="199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  <c r="AA338" s="200"/>
    </row>
    <row r="339" spans="1:16" ht="39" customHeight="1">
      <c r="A339" s="79">
        <f t="shared" si="21"/>
        <v>252</v>
      </c>
      <c r="B339" s="12" t="s">
        <v>443</v>
      </c>
      <c r="C339" s="246" t="s">
        <v>323</v>
      </c>
      <c r="D339" s="116" t="s">
        <v>270</v>
      </c>
      <c r="E339" s="222" t="s">
        <v>394</v>
      </c>
      <c r="F339" s="430">
        <v>16884.615384615383</v>
      </c>
      <c r="G339" s="430">
        <v>2724.4615384615386</v>
      </c>
      <c r="H339" s="430">
        <v>13144.307692307691</v>
      </c>
      <c r="I339" s="430">
        <v>1015.8461538461538</v>
      </c>
      <c r="J339" s="430">
        <v>16884.615384615383</v>
      </c>
      <c r="K339" s="430">
        <v>11531.153846153846</v>
      </c>
      <c r="L339" s="430">
        <v>4337.615384615385</v>
      </c>
      <c r="M339" s="430">
        <v>12546.999999999998</v>
      </c>
      <c r="N339" s="407" t="s">
        <v>572</v>
      </c>
      <c r="O339" s="90" t="s">
        <v>460</v>
      </c>
      <c r="P339" s="78"/>
    </row>
    <row r="340" spans="1:15" s="122" customFormat="1" ht="38.25" customHeight="1">
      <c r="A340" s="79">
        <f t="shared" si="21"/>
        <v>253</v>
      </c>
      <c r="B340" s="12" t="s">
        <v>532</v>
      </c>
      <c r="C340" s="305" t="s">
        <v>524</v>
      </c>
      <c r="D340" s="232" t="s">
        <v>270</v>
      </c>
      <c r="E340" s="222" t="s">
        <v>394</v>
      </c>
      <c r="F340" s="430">
        <v>18221.615384615383</v>
      </c>
      <c r="G340" s="455" t="s">
        <v>617</v>
      </c>
      <c r="H340" s="456"/>
      <c r="I340" s="457"/>
      <c r="J340" s="430">
        <v>18312</v>
      </c>
      <c r="K340" s="420" t="s">
        <v>439</v>
      </c>
      <c r="L340" s="420" t="s">
        <v>439</v>
      </c>
      <c r="M340" s="420" t="s">
        <v>439</v>
      </c>
      <c r="N340" s="406" t="s">
        <v>572</v>
      </c>
      <c r="O340" s="90" t="s">
        <v>488</v>
      </c>
    </row>
    <row r="341" spans="1:16" ht="35.25" customHeight="1">
      <c r="A341" s="79">
        <f>A340+1</f>
        <v>254</v>
      </c>
      <c r="B341" s="12" t="s">
        <v>464</v>
      </c>
      <c r="C341" s="246" t="s">
        <v>323</v>
      </c>
      <c r="D341" s="116" t="s">
        <v>281</v>
      </c>
      <c r="E341" s="222" t="s">
        <v>394</v>
      </c>
      <c r="F341" s="434">
        <v>12515.384615384615</v>
      </c>
      <c r="G341" s="426">
        <v>90</v>
      </c>
      <c r="H341" s="426">
        <v>12125.384615384615</v>
      </c>
      <c r="I341" s="426">
        <v>300</v>
      </c>
      <c r="J341" s="437">
        <v>12515.384615384615</v>
      </c>
      <c r="K341" s="426">
        <v>10441.846153846154</v>
      </c>
      <c r="L341" s="426">
        <v>1773.5384615384614</v>
      </c>
      <c r="M341" s="426">
        <v>10741.846153846154</v>
      </c>
      <c r="N341" s="132" t="s">
        <v>596</v>
      </c>
      <c r="O341" s="90" t="s">
        <v>597</v>
      </c>
      <c r="P341" s="88"/>
    </row>
    <row r="342" spans="1:16" ht="17.25" customHeight="1">
      <c r="A342" s="91">
        <f>A339+1</f>
        <v>253</v>
      </c>
      <c r="B342" s="461" t="s">
        <v>199</v>
      </c>
      <c r="C342" s="461"/>
      <c r="D342" s="461"/>
      <c r="E342" s="461"/>
      <c r="F342" s="461"/>
      <c r="G342" s="461"/>
      <c r="H342" s="461"/>
      <c r="I342" s="461"/>
      <c r="J342" s="461"/>
      <c r="K342" s="461"/>
      <c r="L342" s="461"/>
      <c r="M342" s="461"/>
      <c r="N342" s="461"/>
      <c r="O342" s="462"/>
      <c r="P342" s="88"/>
    </row>
    <row r="343" spans="1:16" ht="31.5" customHeight="1">
      <c r="A343" s="129">
        <f>A341+1</f>
        <v>255</v>
      </c>
      <c r="B343" s="12" t="s">
        <v>140</v>
      </c>
      <c r="C343" s="246" t="s">
        <v>199</v>
      </c>
      <c r="D343" s="116" t="s">
        <v>270</v>
      </c>
      <c r="E343" s="222" t="s">
        <v>394</v>
      </c>
      <c r="F343" s="434">
        <v>11640.153846153846</v>
      </c>
      <c r="G343" s="426">
        <v>3299.923076923077</v>
      </c>
      <c r="H343" s="426">
        <v>8291.384615384615</v>
      </c>
      <c r="I343" s="426">
        <v>48.84615384615385</v>
      </c>
      <c r="J343" s="426">
        <v>11640.153846153846</v>
      </c>
      <c r="K343" s="426">
        <v>10241.538461538461</v>
      </c>
      <c r="L343" s="426">
        <v>1349.7692307692307</v>
      </c>
      <c r="M343" s="426">
        <v>10290.384615384615</v>
      </c>
      <c r="N343" s="406" t="s">
        <v>572</v>
      </c>
      <c r="O343" s="90" t="s">
        <v>460</v>
      </c>
      <c r="P343" s="88"/>
    </row>
    <row r="344" spans="1:16" ht="44.25" customHeight="1">
      <c r="A344" s="79">
        <f>A343+1</f>
        <v>256</v>
      </c>
      <c r="B344" s="12" t="s">
        <v>397</v>
      </c>
      <c r="C344" s="246" t="s">
        <v>199</v>
      </c>
      <c r="D344" s="116" t="s">
        <v>270</v>
      </c>
      <c r="E344" s="222" t="s">
        <v>392</v>
      </c>
      <c r="F344" s="93" t="s">
        <v>273</v>
      </c>
      <c r="G344" s="94"/>
      <c r="H344" s="94"/>
      <c r="I344" s="94"/>
      <c r="J344" s="95"/>
      <c r="K344" s="420" t="s">
        <v>439</v>
      </c>
      <c r="L344" s="420" t="s">
        <v>439</v>
      </c>
      <c r="M344" s="420" t="s">
        <v>439</v>
      </c>
      <c r="N344" s="406" t="s">
        <v>596</v>
      </c>
      <c r="O344" s="90" t="s">
        <v>461</v>
      </c>
      <c r="P344" s="78"/>
    </row>
    <row r="345" spans="1:16" ht="45" customHeight="1">
      <c r="A345" s="79">
        <f aca="true" t="shared" si="22" ref="A345:A350">A344+1</f>
        <v>257</v>
      </c>
      <c r="B345" s="12" t="s">
        <v>398</v>
      </c>
      <c r="C345" s="246" t="s">
        <v>199</v>
      </c>
      <c r="D345" s="116" t="s">
        <v>270</v>
      </c>
      <c r="E345" s="222" t="s">
        <v>395</v>
      </c>
      <c r="F345" s="93" t="s">
        <v>273</v>
      </c>
      <c r="G345" s="94"/>
      <c r="H345" s="94"/>
      <c r="I345" s="94"/>
      <c r="J345" s="95"/>
      <c r="K345" s="420" t="s">
        <v>439</v>
      </c>
      <c r="L345" s="420" t="s">
        <v>439</v>
      </c>
      <c r="M345" s="420" t="s">
        <v>439</v>
      </c>
      <c r="N345" s="406" t="s">
        <v>596</v>
      </c>
      <c r="O345" s="90" t="s">
        <v>461</v>
      </c>
      <c r="P345" s="78"/>
    </row>
    <row r="346" spans="1:27" s="201" customFormat="1" ht="42.75" customHeight="1">
      <c r="A346" s="196">
        <f t="shared" si="22"/>
        <v>258</v>
      </c>
      <c r="B346" s="197" t="s">
        <v>396</v>
      </c>
      <c r="C346" s="248" t="s">
        <v>324</v>
      </c>
      <c r="D346" s="230" t="s">
        <v>270</v>
      </c>
      <c r="E346" s="231" t="s">
        <v>395</v>
      </c>
      <c r="F346" s="430">
        <v>1259.6153846153845</v>
      </c>
      <c r="G346" s="435">
        <v>331.34615384615387</v>
      </c>
      <c r="H346" s="435">
        <v>888.8461538461538</v>
      </c>
      <c r="I346" s="435">
        <v>39.42307692307692</v>
      </c>
      <c r="J346" s="430">
        <v>1259.6153846153845</v>
      </c>
      <c r="K346" s="435">
        <v>909.8653846153845</v>
      </c>
      <c r="L346" s="435">
        <v>310.3269230769231</v>
      </c>
      <c r="M346" s="435">
        <v>949.2884615384614</v>
      </c>
      <c r="N346" s="410" t="s">
        <v>572</v>
      </c>
      <c r="O346" s="198" t="s">
        <v>460</v>
      </c>
      <c r="P346" s="199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  <c r="AA346" s="200"/>
    </row>
    <row r="347" spans="1:16" ht="34.5" customHeight="1">
      <c r="A347" s="79">
        <f t="shared" si="22"/>
        <v>259</v>
      </c>
      <c r="B347" s="12" t="s">
        <v>443</v>
      </c>
      <c r="C347" s="246" t="s">
        <v>324</v>
      </c>
      <c r="D347" s="116" t="s">
        <v>270</v>
      </c>
      <c r="E347" s="222" t="s">
        <v>394</v>
      </c>
      <c r="F347" s="430">
        <v>10050</v>
      </c>
      <c r="G347" s="430">
        <v>1191.5384615384614</v>
      </c>
      <c r="H347" s="430">
        <v>8830</v>
      </c>
      <c r="I347" s="430">
        <v>28.46153846153846</v>
      </c>
      <c r="J347" s="430">
        <v>10050</v>
      </c>
      <c r="K347" s="430">
        <v>7783.846153846154</v>
      </c>
      <c r="L347" s="430">
        <v>2237.6923076923076</v>
      </c>
      <c r="M347" s="430">
        <v>7812.307692307692</v>
      </c>
      <c r="N347" s="406" t="s">
        <v>572</v>
      </c>
      <c r="O347" s="90" t="s">
        <v>460</v>
      </c>
      <c r="P347" s="78"/>
    </row>
    <row r="348" spans="1:16" ht="46.5" customHeight="1">
      <c r="A348" s="272">
        <f t="shared" si="22"/>
        <v>260</v>
      </c>
      <c r="B348" s="308" t="s">
        <v>500</v>
      </c>
      <c r="C348" s="274" t="s">
        <v>324</v>
      </c>
      <c r="D348" s="275" t="s">
        <v>270</v>
      </c>
      <c r="E348" s="276" t="s">
        <v>394</v>
      </c>
      <c r="F348" s="458" t="s">
        <v>633</v>
      </c>
      <c r="G348" s="459"/>
      <c r="H348" s="459"/>
      <c r="I348" s="459"/>
      <c r="J348" s="459">
        <v>28180.769230769234</v>
      </c>
      <c r="K348" s="459"/>
      <c r="L348" s="459"/>
      <c r="M348" s="459"/>
      <c r="N348" s="460"/>
      <c r="O348" s="445" t="s">
        <v>639</v>
      </c>
      <c r="P348" s="77"/>
    </row>
    <row r="349" spans="1:15" s="122" customFormat="1" ht="39" customHeight="1">
      <c r="A349" s="79">
        <f t="shared" si="22"/>
        <v>261</v>
      </c>
      <c r="B349" s="12" t="s">
        <v>532</v>
      </c>
      <c r="C349" s="305" t="s">
        <v>199</v>
      </c>
      <c r="D349" s="232" t="s">
        <v>270</v>
      </c>
      <c r="E349" s="222" t="s">
        <v>394</v>
      </c>
      <c r="F349" s="422">
        <v>36585.92307692308</v>
      </c>
      <c r="G349" s="455" t="s">
        <v>617</v>
      </c>
      <c r="H349" s="456"/>
      <c r="I349" s="457"/>
      <c r="J349" s="422">
        <v>36676</v>
      </c>
      <c r="K349" s="420" t="s">
        <v>439</v>
      </c>
      <c r="L349" s="420" t="s">
        <v>439</v>
      </c>
      <c r="M349" s="420" t="s">
        <v>439</v>
      </c>
      <c r="N349" s="406" t="s">
        <v>572</v>
      </c>
      <c r="O349" s="90" t="s">
        <v>488</v>
      </c>
    </row>
    <row r="350" spans="1:16" ht="35.25" customHeight="1">
      <c r="A350" s="79">
        <f t="shared" si="22"/>
        <v>262</v>
      </c>
      <c r="B350" s="12" t="s">
        <v>464</v>
      </c>
      <c r="C350" s="246" t="s">
        <v>324</v>
      </c>
      <c r="D350" s="116" t="s">
        <v>281</v>
      </c>
      <c r="E350" s="222" t="s">
        <v>394</v>
      </c>
      <c r="F350" s="430">
        <v>26653.846153846152</v>
      </c>
      <c r="G350" s="430">
        <v>201.30769230769232</v>
      </c>
      <c r="H350" s="430">
        <v>25672.153846153848</v>
      </c>
      <c r="I350" s="430">
        <v>780.3846153846154</v>
      </c>
      <c r="J350" s="435">
        <v>26653.846153846152</v>
      </c>
      <c r="K350" s="430">
        <v>24045.153846153844</v>
      </c>
      <c r="L350" s="430">
        <v>1828.3076923076924</v>
      </c>
      <c r="M350" s="430">
        <v>24825.53846153846</v>
      </c>
      <c r="N350" s="132" t="s">
        <v>596</v>
      </c>
      <c r="O350" s="90" t="s">
        <v>597</v>
      </c>
      <c r="P350" s="88"/>
    </row>
    <row r="351" spans="1:16" ht="17.25" customHeight="1">
      <c r="A351" s="91">
        <f>A347+1</f>
        <v>260</v>
      </c>
      <c r="B351" s="461" t="s">
        <v>202</v>
      </c>
      <c r="C351" s="461"/>
      <c r="D351" s="461"/>
      <c r="E351" s="461"/>
      <c r="F351" s="461"/>
      <c r="G351" s="461"/>
      <c r="H351" s="461"/>
      <c r="I351" s="461"/>
      <c r="J351" s="461"/>
      <c r="K351" s="461"/>
      <c r="L351" s="461"/>
      <c r="M351" s="461"/>
      <c r="N351" s="461"/>
      <c r="O351" s="462"/>
      <c r="P351" s="88"/>
    </row>
    <row r="352" spans="1:16" ht="31.5" customHeight="1">
      <c r="A352" s="129">
        <f>A350+1</f>
        <v>263</v>
      </c>
      <c r="B352" s="12" t="s">
        <v>140</v>
      </c>
      <c r="C352" s="246" t="s">
        <v>523</v>
      </c>
      <c r="D352" s="116" t="s">
        <v>270</v>
      </c>
      <c r="E352" s="222" t="s">
        <v>394</v>
      </c>
      <c r="F352" s="93" t="s">
        <v>273</v>
      </c>
      <c r="G352" s="426"/>
      <c r="H352" s="426"/>
      <c r="I352" s="426"/>
      <c r="J352" s="426"/>
      <c r="K352" s="426"/>
      <c r="L352" s="426"/>
      <c r="M352" s="426"/>
      <c r="N352" s="406" t="s">
        <v>572</v>
      </c>
      <c r="O352" s="90" t="s">
        <v>460</v>
      </c>
      <c r="P352" s="88"/>
    </row>
    <row r="353" spans="1:27" s="201" customFormat="1" ht="45.75" customHeight="1">
      <c r="A353" s="202">
        <f>A352+1</f>
        <v>264</v>
      </c>
      <c r="B353" s="197" t="s">
        <v>396</v>
      </c>
      <c r="C353" s="248" t="s">
        <v>325</v>
      </c>
      <c r="D353" s="230" t="s">
        <v>270</v>
      </c>
      <c r="E353" s="231" t="s">
        <v>395</v>
      </c>
      <c r="F353" s="430">
        <v>47.64705882352941</v>
      </c>
      <c r="G353" s="435">
        <v>47.64705882352941</v>
      </c>
      <c r="H353" s="435">
        <v>0</v>
      </c>
      <c r="I353" s="435">
        <v>0</v>
      </c>
      <c r="J353" s="430">
        <v>47.64705882352941</v>
      </c>
      <c r="K353" s="435">
        <v>47.64705882352941</v>
      </c>
      <c r="L353" s="435">
        <v>0</v>
      </c>
      <c r="M353" s="435">
        <v>47.64705882352941</v>
      </c>
      <c r="N353" s="410" t="s">
        <v>572</v>
      </c>
      <c r="O353" s="198" t="s">
        <v>460</v>
      </c>
      <c r="P353" s="199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  <c r="AA353" s="200"/>
    </row>
    <row r="354" spans="1:16" ht="33" customHeight="1">
      <c r="A354" s="79">
        <f>A353+1</f>
        <v>265</v>
      </c>
      <c r="B354" s="12" t="s">
        <v>443</v>
      </c>
      <c r="C354" s="246" t="s">
        <v>325</v>
      </c>
      <c r="D354" s="116" t="s">
        <v>270</v>
      </c>
      <c r="E354" s="222" t="s">
        <v>394</v>
      </c>
      <c r="F354" s="430">
        <v>83.23076923076923</v>
      </c>
      <c r="G354" s="430">
        <v>83.23076923076923</v>
      </c>
      <c r="H354" s="430">
        <v>0</v>
      </c>
      <c r="I354" s="430">
        <v>0</v>
      </c>
      <c r="J354" s="430">
        <v>83.23076923076923</v>
      </c>
      <c r="K354" s="430">
        <v>83.23076923076923</v>
      </c>
      <c r="L354" s="430">
        <v>0</v>
      </c>
      <c r="M354" s="430">
        <v>83.23076923076923</v>
      </c>
      <c r="N354" s="406" t="s">
        <v>572</v>
      </c>
      <c r="O354" s="90" t="s">
        <v>460</v>
      </c>
      <c r="P354" s="78"/>
    </row>
    <row r="355" spans="1:15" s="122" customFormat="1" ht="35.25" customHeight="1">
      <c r="A355" s="79">
        <f>A354+1</f>
        <v>266</v>
      </c>
      <c r="B355" s="12" t="s">
        <v>532</v>
      </c>
      <c r="C355" s="305" t="s">
        <v>523</v>
      </c>
      <c r="D355" s="232" t="s">
        <v>270</v>
      </c>
      <c r="E355" s="222" t="s">
        <v>394</v>
      </c>
      <c r="F355" s="430">
        <v>322</v>
      </c>
      <c r="G355" s="455" t="s">
        <v>617</v>
      </c>
      <c r="H355" s="456"/>
      <c r="I355" s="457"/>
      <c r="J355" s="430">
        <v>317</v>
      </c>
      <c r="K355" s="420" t="s">
        <v>439</v>
      </c>
      <c r="L355" s="420" t="s">
        <v>439</v>
      </c>
      <c r="M355" s="420" t="s">
        <v>439</v>
      </c>
      <c r="N355" s="406" t="s">
        <v>572</v>
      </c>
      <c r="O355" s="90" t="s">
        <v>488</v>
      </c>
    </row>
    <row r="356" spans="1:16" ht="17.25" customHeight="1">
      <c r="A356" s="91">
        <f>A354+1</f>
        <v>266</v>
      </c>
      <c r="B356" s="461" t="s">
        <v>190</v>
      </c>
      <c r="C356" s="461"/>
      <c r="D356" s="461"/>
      <c r="E356" s="461"/>
      <c r="F356" s="461"/>
      <c r="G356" s="461"/>
      <c r="H356" s="461"/>
      <c r="I356" s="461"/>
      <c r="J356" s="461"/>
      <c r="K356" s="461"/>
      <c r="L356" s="461"/>
      <c r="M356" s="461"/>
      <c r="N356" s="461"/>
      <c r="O356" s="462"/>
      <c r="P356" s="88"/>
    </row>
    <row r="357" spans="1:16" ht="17.25" customHeight="1">
      <c r="A357" s="91">
        <f>A355+1</f>
        <v>267</v>
      </c>
      <c r="B357" s="461" t="s">
        <v>203</v>
      </c>
      <c r="C357" s="461"/>
      <c r="D357" s="461"/>
      <c r="E357" s="461"/>
      <c r="F357" s="461"/>
      <c r="G357" s="461"/>
      <c r="H357" s="461"/>
      <c r="I357" s="461"/>
      <c r="J357" s="461"/>
      <c r="K357" s="461"/>
      <c r="L357" s="461"/>
      <c r="M357" s="461"/>
      <c r="N357" s="461"/>
      <c r="O357" s="462"/>
      <c r="P357" s="88"/>
    </row>
    <row r="358" spans="1:16" ht="31.5" customHeight="1">
      <c r="A358" s="79">
        <f>A355+1</f>
        <v>267</v>
      </c>
      <c r="B358" s="12" t="s">
        <v>140</v>
      </c>
      <c r="C358" s="246" t="s">
        <v>203</v>
      </c>
      <c r="D358" s="116" t="s">
        <v>270</v>
      </c>
      <c r="E358" s="222" t="s">
        <v>394</v>
      </c>
      <c r="F358" s="434">
        <v>7504.307692307692</v>
      </c>
      <c r="G358" s="426">
        <v>2554.4615384615386</v>
      </c>
      <c r="H358" s="426">
        <v>4885.461538461538</v>
      </c>
      <c r="I358" s="426">
        <v>64.38461538461539</v>
      </c>
      <c r="J358" s="426">
        <v>7504.3076923076915</v>
      </c>
      <c r="K358" s="426">
        <v>6888.692307692307</v>
      </c>
      <c r="L358" s="426">
        <v>551.2307692307693</v>
      </c>
      <c r="M358" s="426">
        <v>6953.076923076922</v>
      </c>
      <c r="N358" s="406" t="s">
        <v>572</v>
      </c>
      <c r="O358" s="90" t="s">
        <v>460</v>
      </c>
      <c r="P358" s="88"/>
    </row>
    <row r="359" spans="1:16" ht="41.25" customHeight="1">
      <c r="A359" s="79">
        <f>A358+1</f>
        <v>268</v>
      </c>
      <c r="B359" s="12" t="s">
        <v>398</v>
      </c>
      <c r="C359" s="246" t="s">
        <v>203</v>
      </c>
      <c r="D359" s="116" t="s">
        <v>270</v>
      </c>
      <c r="E359" s="222" t="s">
        <v>395</v>
      </c>
      <c r="F359" s="93" t="s">
        <v>273</v>
      </c>
      <c r="G359" s="94"/>
      <c r="H359" s="94"/>
      <c r="I359" s="94"/>
      <c r="J359" s="95"/>
      <c r="K359" s="420" t="s">
        <v>439</v>
      </c>
      <c r="L359" s="420" t="s">
        <v>439</v>
      </c>
      <c r="M359" s="420" t="s">
        <v>439</v>
      </c>
      <c r="N359" s="406" t="s">
        <v>596</v>
      </c>
      <c r="O359" s="90" t="s">
        <v>461</v>
      </c>
      <c r="P359" s="78"/>
    </row>
    <row r="360" spans="1:27" s="201" customFormat="1" ht="46.5" customHeight="1">
      <c r="A360" s="196">
        <f aca="true" t="shared" si="23" ref="A360:A365">A359+1</f>
        <v>269</v>
      </c>
      <c r="B360" s="197" t="s">
        <v>442</v>
      </c>
      <c r="C360" s="248" t="s">
        <v>305</v>
      </c>
      <c r="D360" s="231" t="s">
        <v>270</v>
      </c>
      <c r="E360" s="231" t="s">
        <v>392</v>
      </c>
      <c r="F360" s="430">
        <v>710.3333333333334</v>
      </c>
      <c r="G360" s="435">
        <v>386</v>
      </c>
      <c r="H360" s="435">
        <v>323.3333333333333</v>
      </c>
      <c r="I360" s="435">
        <v>1</v>
      </c>
      <c r="J360" s="430">
        <v>710.3333333333333</v>
      </c>
      <c r="K360" s="435">
        <v>635.0833333333333</v>
      </c>
      <c r="L360" s="435">
        <v>74.25</v>
      </c>
      <c r="M360" s="435">
        <v>636.0833333333333</v>
      </c>
      <c r="N360" s="409" t="s">
        <v>572</v>
      </c>
      <c r="O360" s="198" t="s">
        <v>460</v>
      </c>
      <c r="P360" s="199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  <c r="AA360" s="200"/>
    </row>
    <row r="361" spans="1:27" s="201" customFormat="1" ht="45" customHeight="1">
      <c r="A361" s="196">
        <f t="shared" si="23"/>
        <v>270</v>
      </c>
      <c r="B361" s="197" t="s">
        <v>396</v>
      </c>
      <c r="C361" s="248" t="s">
        <v>305</v>
      </c>
      <c r="D361" s="230" t="s">
        <v>270</v>
      </c>
      <c r="E361" s="231" t="s">
        <v>395</v>
      </c>
      <c r="F361" s="430">
        <v>299.828125</v>
      </c>
      <c r="G361" s="435">
        <v>135.984375</v>
      </c>
      <c r="H361" s="435">
        <v>162.8125</v>
      </c>
      <c r="I361" s="435">
        <v>1.03125</v>
      </c>
      <c r="J361" s="430">
        <v>299.828125</v>
      </c>
      <c r="K361" s="435">
        <v>252.0625</v>
      </c>
      <c r="L361" s="435">
        <v>46.734375</v>
      </c>
      <c r="M361" s="435">
        <v>253.09375</v>
      </c>
      <c r="N361" s="410" t="s">
        <v>572</v>
      </c>
      <c r="O361" s="198" t="s">
        <v>460</v>
      </c>
      <c r="P361" s="199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  <c r="AA361" s="200"/>
    </row>
    <row r="362" spans="1:16" ht="40.5" customHeight="1">
      <c r="A362" s="79">
        <f t="shared" si="23"/>
        <v>271</v>
      </c>
      <c r="B362" s="12" t="s">
        <v>443</v>
      </c>
      <c r="C362" s="246" t="s">
        <v>305</v>
      </c>
      <c r="D362" s="116" t="s">
        <v>270</v>
      </c>
      <c r="E362" s="222" t="s">
        <v>394</v>
      </c>
      <c r="F362" s="430">
        <v>1434.7692307692307</v>
      </c>
      <c r="G362" s="430">
        <v>425.84615384615387</v>
      </c>
      <c r="H362" s="430">
        <v>1006.9230769230769</v>
      </c>
      <c r="I362" s="430">
        <v>2</v>
      </c>
      <c r="J362" s="430">
        <v>1434.7692307692307</v>
      </c>
      <c r="K362" s="430">
        <v>1170.4615384615383</v>
      </c>
      <c r="L362" s="430">
        <v>262.3076923076923</v>
      </c>
      <c r="M362" s="430">
        <v>1172.4615384615383</v>
      </c>
      <c r="N362" s="406" t="s">
        <v>572</v>
      </c>
      <c r="O362" s="90" t="s">
        <v>460</v>
      </c>
      <c r="P362" s="78"/>
    </row>
    <row r="363" spans="1:15" s="122" customFormat="1" ht="44.25" customHeight="1">
      <c r="A363" s="79">
        <f t="shared" si="23"/>
        <v>272</v>
      </c>
      <c r="B363" s="12" t="s">
        <v>532</v>
      </c>
      <c r="C363" s="305" t="s">
        <v>203</v>
      </c>
      <c r="D363" s="232" t="s">
        <v>270</v>
      </c>
      <c r="E363" s="222" t="s">
        <v>394</v>
      </c>
      <c r="F363" s="430">
        <v>26717.46153846154</v>
      </c>
      <c r="G363" s="455" t="s">
        <v>617</v>
      </c>
      <c r="H363" s="456"/>
      <c r="I363" s="457"/>
      <c r="J363" s="430">
        <v>26710</v>
      </c>
      <c r="K363" s="420" t="s">
        <v>439</v>
      </c>
      <c r="L363" s="420" t="s">
        <v>439</v>
      </c>
      <c r="M363" s="420" t="s">
        <v>439</v>
      </c>
      <c r="N363" s="406" t="s">
        <v>572</v>
      </c>
      <c r="O363" s="90" t="s">
        <v>488</v>
      </c>
    </row>
    <row r="364" spans="1:16" ht="51" customHeight="1">
      <c r="A364" s="272">
        <f t="shared" si="23"/>
        <v>273</v>
      </c>
      <c r="B364" s="308" t="s">
        <v>501</v>
      </c>
      <c r="C364" s="274" t="s">
        <v>305</v>
      </c>
      <c r="D364" s="275" t="s">
        <v>270</v>
      </c>
      <c r="E364" s="276" t="s">
        <v>394</v>
      </c>
      <c r="F364" s="458" t="s">
        <v>633</v>
      </c>
      <c r="G364" s="459"/>
      <c r="H364" s="459"/>
      <c r="I364" s="459"/>
      <c r="J364" s="459">
        <v>9779.23076923077</v>
      </c>
      <c r="K364" s="459"/>
      <c r="L364" s="459"/>
      <c r="M364" s="459"/>
      <c r="N364" s="460"/>
      <c r="O364" s="445" t="s">
        <v>639</v>
      </c>
      <c r="P364" s="77"/>
    </row>
    <row r="365" spans="1:16" ht="35.25" customHeight="1">
      <c r="A365" s="79">
        <f t="shared" si="23"/>
        <v>274</v>
      </c>
      <c r="B365" s="12" t="s">
        <v>464</v>
      </c>
      <c r="C365" s="246" t="s">
        <v>305</v>
      </c>
      <c r="D365" s="116" t="s">
        <v>281</v>
      </c>
      <c r="E365" s="222" t="s">
        <v>394</v>
      </c>
      <c r="F365" s="422">
        <v>27111.923076923074</v>
      </c>
      <c r="G365" s="422">
        <v>736.0769230769231</v>
      </c>
      <c r="H365" s="422">
        <v>26208.53846153846</v>
      </c>
      <c r="I365" s="422">
        <v>167.30769230769232</v>
      </c>
      <c r="J365" s="436">
        <v>27111.923076923074</v>
      </c>
      <c r="K365" s="423">
        <v>22975.076923076922</v>
      </c>
      <c r="L365" s="423">
        <v>3969.5384615384614</v>
      </c>
      <c r="M365" s="423">
        <v>23142.384615384613</v>
      </c>
      <c r="N365" s="132" t="s">
        <v>596</v>
      </c>
      <c r="O365" s="90" t="s">
        <v>597</v>
      </c>
      <c r="P365" s="88"/>
    </row>
    <row r="366" spans="1:16" ht="17.25" customHeight="1">
      <c r="A366" s="91">
        <f>A365+1</f>
        <v>275</v>
      </c>
      <c r="B366" s="461" t="s">
        <v>204</v>
      </c>
      <c r="C366" s="461"/>
      <c r="D366" s="461"/>
      <c r="E366" s="461"/>
      <c r="F366" s="461"/>
      <c r="G366" s="461"/>
      <c r="H366" s="461"/>
      <c r="I366" s="461"/>
      <c r="J366" s="461"/>
      <c r="K366" s="461"/>
      <c r="L366" s="461"/>
      <c r="M366" s="461"/>
      <c r="N366" s="461"/>
      <c r="O366" s="462"/>
      <c r="P366" s="88"/>
    </row>
    <row r="367" spans="1:16" ht="35.25" customHeight="1">
      <c r="A367" s="79">
        <f>A365+1</f>
        <v>275</v>
      </c>
      <c r="B367" s="12" t="s">
        <v>140</v>
      </c>
      <c r="C367" s="246" t="s">
        <v>204</v>
      </c>
      <c r="D367" s="116" t="s">
        <v>270</v>
      </c>
      <c r="E367" s="222" t="s">
        <v>394</v>
      </c>
      <c r="F367" s="93" t="s">
        <v>273</v>
      </c>
      <c r="G367" s="426"/>
      <c r="H367" s="426"/>
      <c r="I367" s="426"/>
      <c r="J367" s="426"/>
      <c r="K367" s="426"/>
      <c r="L367" s="426"/>
      <c r="M367" s="426"/>
      <c r="N367" s="406" t="s">
        <v>572</v>
      </c>
      <c r="O367" s="90" t="s">
        <v>460</v>
      </c>
      <c r="P367" s="88"/>
    </row>
    <row r="368" spans="1:16" ht="43.5" customHeight="1">
      <c r="A368" s="79">
        <f>A366+1</f>
        <v>276</v>
      </c>
      <c r="B368" s="12" t="s">
        <v>164</v>
      </c>
      <c r="C368" s="246" t="s">
        <v>306</v>
      </c>
      <c r="D368" s="116" t="s">
        <v>270</v>
      </c>
      <c r="E368" s="222" t="s">
        <v>394</v>
      </c>
      <c r="F368" s="430">
        <v>18000</v>
      </c>
      <c r="G368" s="430">
        <v>0</v>
      </c>
      <c r="H368" s="430">
        <v>4661.2307692307695</v>
      </c>
      <c r="I368" s="430">
        <v>13338.76923076923</v>
      </c>
      <c r="J368" s="430">
        <v>18000</v>
      </c>
      <c r="K368" s="430">
        <v>3554.769230769231</v>
      </c>
      <c r="L368" s="430">
        <v>1106.4615384615386</v>
      </c>
      <c r="M368" s="430">
        <v>16893.53846153846</v>
      </c>
      <c r="N368" s="407" t="s">
        <v>572</v>
      </c>
      <c r="O368" s="90" t="s">
        <v>347</v>
      </c>
      <c r="P368" s="78"/>
    </row>
    <row r="369" spans="1:16" ht="43.5" customHeight="1">
      <c r="A369" s="79">
        <f aca="true" t="shared" si="24" ref="A369:A377">A368+1</f>
        <v>277</v>
      </c>
      <c r="B369" s="12" t="s">
        <v>165</v>
      </c>
      <c r="C369" s="246" t="s">
        <v>306</v>
      </c>
      <c r="D369" s="116" t="s">
        <v>270</v>
      </c>
      <c r="E369" s="222" t="s">
        <v>394</v>
      </c>
      <c r="F369" s="430">
        <v>6000</v>
      </c>
      <c r="G369" s="430">
        <v>0</v>
      </c>
      <c r="H369" s="430">
        <v>2044.7692307692307</v>
      </c>
      <c r="I369" s="430">
        <v>3955.230769230769</v>
      </c>
      <c r="J369" s="430">
        <v>6000</v>
      </c>
      <c r="K369" s="430">
        <v>1521.8461538461538</v>
      </c>
      <c r="L369" s="430">
        <v>522.9230769230769</v>
      </c>
      <c r="M369" s="430">
        <v>5477.076923076923</v>
      </c>
      <c r="N369" s="407" t="s">
        <v>572</v>
      </c>
      <c r="O369" s="90" t="s">
        <v>347</v>
      </c>
      <c r="P369" s="78"/>
    </row>
    <row r="370" spans="1:16" ht="43.5" customHeight="1">
      <c r="A370" s="129">
        <f t="shared" si="24"/>
        <v>278</v>
      </c>
      <c r="B370" s="12" t="s">
        <v>166</v>
      </c>
      <c r="C370" s="246" t="s">
        <v>306</v>
      </c>
      <c r="D370" s="116" t="s">
        <v>270</v>
      </c>
      <c r="E370" s="222" t="s">
        <v>394</v>
      </c>
      <c r="F370" s="430">
        <v>6000</v>
      </c>
      <c r="G370" s="430">
        <v>0</v>
      </c>
      <c r="H370" s="430">
        <v>1484.076923076923</v>
      </c>
      <c r="I370" s="430">
        <v>4515.923076923077</v>
      </c>
      <c r="J370" s="430">
        <v>6000</v>
      </c>
      <c r="K370" s="430">
        <v>1108.7692307692307</v>
      </c>
      <c r="L370" s="430">
        <v>375.3076923076923</v>
      </c>
      <c r="M370" s="430">
        <v>5624.692307692308</v>
      </c>
      <c r="N370" s="407" t="s">
        <v>572</v>
      </c>
      <c r="O370" s="90" t="s">
        <v>347</v>
      </c>
      <c r="P370" s="78"/>
    </row>
    <row r="371" spans="1:16" ht="61.5" customHeight="1">
      <c r="A371" s="125">
        <f t="shared" si="24"/>
        <v>279</v>
      </c>
      <c r="B371" s="12" t="s">
        <v>551</v>
      </c>
      <c r="C371" s="246" t="s">
        <v>306</v>
      </c>
      <c r="D371" s="116" t="s">
        <v>270</v>
      </c>
      <c r="E371" s="392" t="s">
        <v>618</v>
      </c>
      <c r="F371" s="398">
        <v>7540</v>
      </c>
      <c r="G371" s="426">
        <v>0</v>
      </c>
      <c r="H371" s="426">
        <v>5379.65</v>
      </c>
      <c r="I371" s="426">
        <v>2160.3500000000004</v>
      </c>
      <c r="J371" s="426">
        <v>7540</v>
      </c>
      <c r="K371" s="426">
        <v>4552.342307692307</v>
      </c>
      <c r="L371" s="426">
        <v>827.3076923076923</v>
      </c>
      <c r="M371" s="426">
        <v>6712.692307692308</v>
      </c>
      <c r="N371" s="407" t="s">
        <v>572</v>
      </c>
      <c r="O371" s="393" t="s">
        <v>545</v>
      </c>
      <c r="P371" s="88"/>
    </row>
    <row r="372" spans="1:16" ht="43.5" customHeight="1">
      <c r="A372" s="125">
        <f t="shared" si="24"/>
        <v>280</v>
      </c>
      <c r="B372" s="12" t="s">
        <v>398</v>
      </c>
      <c r="C372" s="246" t="s">
        <v>204</v>
      </c>
      <c r="D372" s="116" t="s">
        <v>270</v>
      </c>
      <c r="E372" s="222" t="s">
        <v>395</v>
      </c>
      <c r="F372" s="93" t="s">
        <v>273</v>
      </c>
      <c r="G372" s="94"/>
      <c r="H372" s="94"/>
      <c r="I372" s="94"/>
      <c r="J372" s="95"/>
      <c r="K372" s="420" t="s">
        <v>439</v>
      </c>
      <c r="L372" s="420" t="s">
        <v>439</v>
      </c>
      <c r="M372" s="420" t="s">
        <v>439</v>
      </c>
      <c r="N372" s="406" t="s">
        <v>596</v>
      </c>
      <c r="O372" s="90" t="s">
        <v>461</v>
      </c>
      <c r="P372" s="78"/>
    </row>
    <row r="373" spans="1:27" s="201" customFormat="1" ht="48" customHeight="1">
      <c r="A373" s="196">
        <f t="shared" si="24"/>
        <v>281</v>
      </c>
      <c r="B373" s="197" t="s">
        <v>442</v>
      </c>
      <c r="C373" s="248" t="s">
        <v>306</v>
      </c>
      <c r="D373" s="231" t="s">
        <v>270</v>
      </c>
      <c r="E373" s="231" t="s">
        <v>392</v>
      </c>
      <c r="F373" s="430">
        <v>9134.666666666666</v>
      </c>
      <c r="G373" s="435">
        <v>1853.5</v>
      </c>
      <c r="H373" s="435">
        <v>7154.833333333333</v>
      </c>
      <c r="I373" s="435">
        <v>126.33333333333333</v>
      </c>
      <c r="J373" s="430">
        <v>9134.666666666666</v>
      </c>
      <c r="K373" s="435">
        <v>7279</v>
      </c>
      <c r="L373" s="435">
        <v>1729.3333333333333</v>
      </c>
      <c r="M373" s="435">
        <v>7405.333333333333</v>
      </c>
      <c r="N373" s="409" t="s">
        <v>572</v>
      </c>
      <c r="O373" s="198" t="s">
        <v>460</v>
      </c>
      <c r="P373" s="199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</row>
    <row r="374" spans="1:27" s="201" customFormat="1" ht="42.75" customHeight="1">
      <c r="A374" s="196">
        <f t="shared" si="24"/>
        <v>282</v>
      </c>
      <c r="B374" s="197" t="s">
        <v>396</v>
      </c>
      <c r="C374" s="248" t="s">
        <v>306</v>
      </c>
      <c r="D374" s="230" t="s">
        <v>270</v>
      </c>
      <c r="E374" s="231" t="s">
        <v>395</v>
      </c>
      <c r="F374" s="430">
        <v>8410.78125</v>
      </c>
      <c r="G374" s="435">
        <v>2040.875</v>
      </c>
      <c r="H374" s="435">
        <v>6235.796875</v>
      </c>
      <c r="I374" s="435">
        <v>134.109375</v>
      </c>
      <c r="J374" s="430">
        <v>8410.78125</v>
      </c>
      <c r="K374" s="435">
        <v>6640.15625</v>
      </c>
      <c r="L374" s="435">
        <v>1636.515625</v>
      </c>
      <c r="M374" s="435">
        <v>6774.265625</v>
      </c>
      <c r="N374" s="410" t="s">
        <v>572</v>
      </c>
      <c r="O374" s="198" t="s">
        <v>460</v>
      </c>
      <c r="P374" s="199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</row>
    <row r="375" spans="1:16" ht="38.25" customHeight="1">
      <c r="A375" s="79">
        <f t="shared" si="24"/>
        <v>283</v>
      </c>
      <c r="B375" s="12" t="s">
        <v>443</v>
      </c>
      <c r="C375" s="246" t="s">
        <v>306</v>
      </c>
      <c r="D375" s="116" t="s">
        <v>270</v>
      </c>
      <c r="E375" s="222" t="s">
        <v>394</v>
      </c>
      <c r="F375" s="430">
        <v>38236.769230769234</v>
      </c>
      <c r="G375" s="430">
        <v>10318.461538461539</v>
      </c>
      <c r="H375" s="430">
        <v>27695.076923076922</v>
      </c>
      <c r="I375" s="430">
        <v>223.23076923076923</v>
      </c>
      <c r="J375" s="430">
        <v>38236.76923076923</v>
      </c>
      <c r="K375" s="430">
        <v>31109.692307692305</v>
      </c>
      <c r="L375" s="430">
        <v>6903.846153846154</v>
      </c>
      <c r="M375" s="430">
        <v>31332.92307692307</v>
      </c>
      <c r="N375" s="406" t="s">
        <v>572</v>
      </c>
      <c r="O375" s="90" t="s">
        <v>460</v>
      </c>
      <c r="P375" s="78"/>
    </row>
    <row r="376" spans="1:15" s="122" customFormat="1" ht="37.5" customHeight="1">
      <c r="A376" s="79">
        <f t="shared" si="24"/>
        <v>284</v>
      </c>
      <c r="B376" s="12" t="s">
        <v>532</v>
      </c>
      <c r="C376" s="305" t="s">
        <v>204</v>
      </c>
      <c r="D376" s="232" t="s">
        <v>270</v>
      </c>
      <c r="E376" s="222" t="s">
        <v>394</v>
      </c>
      <c r="F376" s="430">
        <v>73410.84615384616</v>
      </c>
      <c r="G376" s="455" t="s">
        <v>617</v>
      </c>
      <c r="H376" s="456"/>
      <c r="I376" s="457"/>
      <c r="J376" s="430">
        <v>73730</v>
      </c>
      <c r="K376" s="420" t="s">
        <v>439</v>
      </c>
      <c r="L376" s="420" t="s">
        <v>439</v>
      </c>
      <c r="M376" s="420" t="s">
        <v>439</v>
      </c>
      <c r="N376" s="406" t="s">
        <v>572</v>
      </c>
      <c r="O376" s="90" t="s">
        <v>488</v>
      </c>
    </row>
    <row r="377" spans="1:16" ht="35.25" customHeight="1">
      <c r="A377" s="79">
        <f t="shared" si="24"/>
        <v>285</v>
      </c>
      <c r="B377" s="12" t="s">
        <v>464</v>
      </c>
      <c r="C377" s="246" t="s">
        <v>306</v>
      </c>
      <c r="D377" s="116" t="s">
        <v>281</v>
      </c>
      <c r="E377" s="222" t="s">
        <v>394</v>
      </c>
      <c r="F377" s="434">
        <v>57570.769230769234</v>
      </c>
      <c r="G377" s="426">
        <v>1761.7692307692307</v>
      </c>
      <c r="H377" s="426">
        <v>55457</v>
      </c>
      <c r="I377" s="426">
        <v>352</v>
      </c>
      <c r="J377" s="437">
        <v>57570.769230769234</v>
      </c>
      <c r="K377" s="426">
        <v>46497.46153846154</v>
      </c>
      <c r="L377" s="426">
        <v>10721.307692307691</v>
      </c>
      <c r="M377" s="426">
        <v>46849.46153846154</v>
      </c>
      <c r="N377" s="132" t="s">
        <v>596</v>
      </c>
      <c r="O377" s="90" t="s">
        <v>597</v>
      </c>
      <c r="P377" s="88"/>
    </row>
    <row r="378" spans="1:16" ht="17.25" customHeight="1">
      <c r="A378" s="91" t="b">
        <f>A366=A375+1</f>
        <v>0</v>
      </c>
      <c r="B378" s="461" t="s">
        <v>205</v>
      </c>
      <c r="C378" s="461"/>
      <c r="D378" s="461"/>
      <c r="E378" s="461"/>
      <c r="F378" s="461"/>
      <c r="G378" s="461"/>
      <c r="H378" s="461"/>
      <c r="I378" s="461"/>
      <c r="J378" s="461"/>
      <c r="K378" s="461"/>
      <c r="L378" s="461"/>
      <c r="M378" s="461"/>
      <c r="N378" s="461"/>
      <c r="O378" s="462"/>
      <c r="P378" s="88"/>
    </row>
    <row r="379" spans="1:16" ht="35.25" customHeight="1">
      <c r="A379" s="129">
        <f>A377+1</f>
        <v>286</v>
      </c>
      <c r="B379" s="12" t="s">
        <v>140</v>
      </c>
      <c r="C379" s="246" t="s">
        <v>205</v>
      </c>
      <c r="D379" s="116" t="s">
        <v>270</v>
      </c>
      <c r="E379" s="222" t="s">
        <v>394</v>
      </c>
      <c r="F379" s="434">
        <v>66364</v>
      </c>
      <c r="G379" s="426">
        <v>25974.615384615383</v>
      </c>
      <c r="H379" s="426">
        <v>40259.230769230766</v>
      </c>
      <c r="I379" s="426">
        <v>130.15384615384616</v>
      </c>
      <c r="J379" s="426">
        <v>66364</v>
      </c>
      <c r="K379" s="426">
        <v>60195</v>
      </c>
      <c r="L379" s="426">
        <v>6038.846153846154</v>
      </c>
      <c r="M379" s="426">
        <v>60325.153846153844</v>
      </c>
      <c r="N379" s="406" t="s">
        <v>572</v>
      </c>
      <c r="O379" s="90" t="s">
        <v>460</v>
      </c>
      <c r="P379" s="88"/>
    </row>
    <row r="380" spans="1:16" ht="37.5" customHeight="1">
      <c r="A380" s="129">
        <f>A379+1</f>
        <v>287</v>
      </c>
      <c r="B380" s="12" t="s">
        <v>476</v>
      </c>
      <c r="C380" s="246" t="s">
        <v>307</v>
      </c>
      <c r="D380" s="222" t="s">
        <v>513</v>
      </c>
      <c r="E380" s="222" t="s">
        <v>394</v>
      </c>
      <c r="F380" s="422">
        <v>270692.3076923077</v>
      </c>
      <c r="G380" s="422">
        <v>0</v>
      </c>
      <c r="H380" s="422">
        <v>0</v>
      </c>
      <c r="I380" s="422">
        <v>270692.3076923077</v>
      </c>
      <c r="J380" s="420">
        <v>270692.3076923077</v>
      </c>
      <c r="K380" s="423">
        <v>0</v>
      </c>
      <c r="L380" s="423">
        <v>0</v>
      </c>
      <c r="M380" s="423">
        <v>270692.3076923077</v>
      </c>
      <c r="N380" s="407" t="s">
        <v>596</v>
      </c>
      <c r="O380" s="90" t="s">
        <v>597</v>
      </c>
      <c r="P380" s="77"/>
    </row>
    <row r="381" spans="1:16" ht="39.75" customHeight="1">
      <c r="A381" s="79">
        <f aca="true" t="shared" si="25" ref="A381:A389">A380+1</f>
        <v>288</v>
      </c>
      <c r="B381" s="12" t="s">
        <v>476</v>
      </c>
      <c r="C381" s="246" t="s">
        <v>474</v>
      </c>
      <c r="D381" s="116" t="s">
        <v>270</v>
      </c>
      <c r="E381" s="222" t="s">
        <v>394</v>
      </c>
      <c r="F381" s="422">
        <v>65000</v>
      </c>
      <c r="G381" s="422">
        <v>0</v>
      </c>
      <c r="H381" s="422">
        <v>0</v>
      </c>
      <c r="I381" s="422">
        <v>65000</v>
      </c>
      <c r="J381" s="420">
        <v>65000</v>
      </c>
      <c r="K381" s="423">
        <v>0</v>
      </c>
      <c r="L381" s="423">
        <v>0</v>
      </c>
      <c r="M381" s="423">
        <v>65000</v>
      </c>
      <c r="N381" s="407" t="s">
        <v>596</v>
      </c>
      <c r="O381" s="90" t="s">
        <v>597</v>
      </c>
      <c r="P381" s="77"/>
    </row>
    <row r="382" spans="1:16" ht="43.5" customHeight="1">
      <c r="A382" s="272">
        <f t="shared" si="25"/>
        <v>289</v>
      </c>
      <c r="B382" s="308" t="s">
        <v>502</v>
      </c>
      <c r="C382" s="274" t="s">
        <v>307</v>
      </c>
      <c r="D382" s="275" t="s">
        <v>270</v>
      </c>
      <c r="E382" s="276" t="s">
        <v>394</v>
      </c>
      <c r="F382" s="458" t="s">
        <v>633</v>
      </c>
      <c r="G382" s="459"/>
      <c r="H382" s="459"/>
      <c r="I382" s="459"/>
      <c r="J382" s="459">
        <v>14253.846153846154</v>
      </c>
      <c r="K382" s="459"/>
      <c r="L382" s="459"/>
      <c r="M382" s="459"/>
      <c r="N382" s="460"/>
      <c r="O382" s="445" t="s">
        <v>639</v>
      </c>
      <c r="P382" s="77"/>
    </row>
    <row r="383" spans="1:16" ht="63" customHeight="1">
      <c r="A383" s="125">
        <f>A382+1</f>
        <v>290</v>
      </c>
      <c r="B383" s="12" t="s">
        <v>551</v>
      </c>
      <c r="C383" s="246" t="s">
        <v>307</v>
      </c>
      <c r="D383" s="116" t="s">
        <v>270</v>
      </c>
      <c r="E383" s="392" t="s">
        <v>618</v>
      </c>
      <c r="F383" s="398">
        <v>6538.461538461538</v>
      </c>
      <c r="G383" s="426">
        <v>0</v>
      </c>
      <c r="H383" s="426">
        <v>990</v>
      </c>
      <c r="I383" s="426">
        <v>5548.461538461538</v>
      </c>
      <c r="J383" s="426">
        <v>6538.461538461538</v>
      </c>
      <c r="K383" s="426">
        <v>858.8461538461538</v>
      </c>
      <c r="L383" s="426">
        <v>131.15384615384616</v>
      </c>
      <c r="M383" s="426">
        <v>6407.307692307692</v>
      </c>
      <c r="N383" s="407" t="s">
        <v>572</v>
      </c>
      <c r="O383" s="393" t="s">
        <v>545</v>
      </c>
      <c r="P383" s="88"/>
    </row>
    <row r="384" spans="1:16" ht="43.5" customHeight="1">
      <c r="A384" s="125">
        <f>A383+1</f>
        <v>291</v>
      </c>
      <c r="B384" s="12" t="s">
        <v>398</v>
      </c>
      <c r="C384" s="246" t="s">
        <v>205</v>
      </c>
      <c r="D384" s="116" t="s">
        <v>270</v>
      </c>
      <c r="E384" s="222" t="s">
        <v>395</v>
      </c>
      <c r="F384" s="93" t="s">
        <v>273</v>
      </c>
      <c r="G384" s="94"/>
      <c r="H384" s="94"/>
      <c r="I384" s="94"/>
      <c r="J384" s="95"/>
      <c r="K384" s="420" t="s">
        <v>439</v>
      </c>
      <c r="L384" s="420" t="s">
        <v>439</v>
      </c>
      <c r="M384" s="420" t="s">
        <v>439</v>
      </c>
      <c r="N384" s="406" t="s">
        <v>596</v>
      </c>
      <c r="O384" s="90" t="s">
        <v>461</v>
      </c>
      <c r="P384" s="78"/>
    </row>
    <row r="385" spans="1:27" s="201" customFormat="1" ht="39.75" customHeight="1">
      <c r="A385" s="196">
        <f t="shared" si="25"/>
        <v>292</v>
      </c>
      <c r="B385" s="197" t="s">
        <v>442</v>
      </c>
      <c r="C385" s="248" t="s">
        <v>307</v>
      </c>
      <c r="D385" s="231" t="s">
        <v>270</v>
      </c>
      <c r="E385" s="231" t="s">
        <v>392</v>
      </c>
      <c r="F385" s="430">
        <v>60000</v>
      </c>
      <c r="G385" s="435">
        <v>0</v>
      </c>
      <c r="H385" s="435">
        <v>0</v>
      </c>
      <c r="I385" s="435">
        <v>60000</v>
      </c>
      <c r="J385" s="430">
        <v>60000</v>
      </c>
      <c r="K385" s="435">
        <v>0</v>
      </c>
      <c r="L385" s="435">
        <v>0</v>
      </c>
      <c r="M385" s="435">
        <v>60000</v>
      </c>
      <c r="N385" s="409" t="s">
        <v>572</v>
      </c>
      <c r="O385" s="198" t="s">
        <v>460</v>
      </c>
      <c r="P385" s="199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  <c r="AA385" s="200"/>
    </row>
    <row r="386" spans="1:27" s="201" customFormat="1" ht="42.75" customHeight="1">
      <c r="A386" s="196">
        <f t="shared" si="25"/>
        <v>293</v>
      </c>
      <c r="B386" s="197" t="s">
        <v>396</v>
      </c>
      <c r="C386" s="248" t="s">
        <v>307</v>
      </c>
      <c r="D386" s="230" t="s">
        <v>270</v>
      </c>
      <c r="E386" s="231" t="s">
        <v>395</v>
      </c>
      <c r="F386" s="430">
        <v>10421.140625</v>
      </c>
      <c r="G386" s="435">
        <v>3840.8125</v>
      </c>
      <c r="H386" s="435">
        <v>6305.53125</v>
      </c>
      <c r="I386" s="435">
        <v>274.796875</v>
      </c>
      <c r="J386" s="430">
        <v>10421.140625</v>
      </c>
      <c r="K386" s="435">
        <v>8749.21875</v>
      </c>
      <c r="L386" s="435">
        <v>1397.125</v>
      </c>
      <c r="M386" s="435">
        <v>9024.015625</v>
      </c>
      <c r="N386" s="410" t="s">
        <v>572</v>
      </c>
      <c r="O386" s="198" t="s">
        <v>460</v>
      </c>
      <c r="P386" s="199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  <c r="AA386" s="200"/>
    </row>
    <row r="387" spans="1:16" ht="36.75" customHeight="1">
      <c r="A387" s="79">
        <f t="shared" si="25"/>
        <v>294</v>
      </c>
      <c r="B387" s="12" t="s">
        <v>443</v>
      </c>
      <c r="C387" s="246" t="s">
        <v>307</v>
      </c>
      <c r="D387" s="116" t="s">
        <v>270</v>
      </c>
      <c r="E387" s="222" t="s">
        <v>394</v>
      </c>
      <c r="F387" s="430">
        <v>51524.153846153844</v>
      </c>
      <c r="G387" s="430">
        <v>19974.69230769231</v>
      </c>
      <c r="H387" s="430">
        <v>31358.46153846154</v>
      </c>
      <c r="I387" s="430">
        <v>191</v>
      </c>
      <c r="J387" s="430">
        <v>51524.153846153844</v>
      </c>
      <c r="K387" s="430">
        <v>44727.230769230766</v>
      </c>
      <c r="L387" s="430">
        <v>6605.923076923077</v>
      </c>
      <c r="M387" s="430">
        <v>44918.230769230766</v>
      </c>
      <c r="N387" s="406" t="s">
        <v>572</v>
      </c>
      <c r="O387" s="90" t="s">
        <v>460</v>
      </c>
      <c r="P387" s="78"/>
    </row>
    <row r="388" spans="1:16" ht="36.75" customHeight="1">
      <c r="A388" s="79">
        <f t="shared" si="25"/>
        <v>295</v>
      </c>
      <c r="B388" s="12" t="s">
        <v>623</v>
      </c>
      <c r="C388" s="250" t="s">
        <v>624</v>
      </c>
      <c r="D388" s="116" t="s">
        <v>270</v>
      </c>
      <c r="E388" s="222" t="s">
        <v>394</v>
      </c>
      <c r="F388" s="430">
        <v>15386.923076923076</v>
      </c>
      <c r="G388" s="430">
        <v>522.8461538461538</v>
      </c>
      <c r="H388" s="430">
        <v>14602.923076923076</v>
      </c>
      <c r="I388" s="430">
        <v>261.15384615384613</v>
      </c>
      <c r="J388" s="430">
        <v>15386.923076923076</v>
      </c>
      <c r="K388" s="430">
        <v>14982.307692307691</v>
      </c>
      <c r="L388" s="430">
        <v>143.46153846153845</v>
      </c>
      <c r="M388" s="430">
        <v>15243.461538461537</v>
      </c>
      <c r="N388" s="407" t="s">
        <v>596</v>
      </c>
      <c r="O388" s="397" t="s">
        <v>271</v>
      </c>
      <c r="P388" s="98"/>
    </row>
    <row r="389" spans="1:15" s="122" customFormat="1" ht="35.25" customHeight="1">
      <c r="A389" s="79">
        <f t="shared" si="25"/>
        <v>296</v>
      </c>
      <c r="B389" s="12" t="s">
        <v>532</v>
      </c>
      <c r="C389" s="305" t="s">
        <v>205</v>
      </c>
      <c r="D389" s="232" t="s">
        <v>270</v>
      </c>
      <c r="E389" s="222" t="s">
        <v>394</v>
      </c>
      <c r="F389" s="430">
        <v>119435</v>
      </c>
      <c r="G389" s="455" t="s">
        <v>617</v>
      </c>
      <c r="H389" s="456"/>
      <c r="I389" s="457"/>
      <c r="J389" s="430">
        <v>120786</v>
      </c>
      <c r="K389" s="420" t="s">
        <v>439</v>
      </c>
      <c r="L389" s="420" t="s">
        <v>439</v>
      </c>
      <c r="M389" s="420" t="s">
        <v>439</v>
      </c>
      <c r="N389" s="406" t="s">
        <v>572</v>
      </c>
      <c r="O389" s="90" t="s">
        <v>488</v>
      </c>
    </row>
    <row r="390" spans="1:16" ht="35.25" customHeight="1">
      <c r="A390" s="79">
        <f>A389+1</f>
        <v>297</v>
      </c>
      <c r="B390" s="12" t="s">
        <v>464</v>
      </c>
      <c r="C390" s="246" t="s">
        <v>307</v>
      </c>
      <c r="D390" s="116" t="s">
        <v>281</v>
      </c>
      <c r="E390" s="222" t="s">
        <v>394</v>
      </c>
      <c r="F390" s="434">
        <v>106270.76923076923</v>
      </c>
      <c r="G390" s="426">
        <v>982.5384615384615</v>
      </c>
      <c r="H390" s="426">
        <v>104415.15384615384</v>
      </c>
      <c r="I390" s="426">
        <v>873.0769230769231</v>
      </c>
      <c r="J390" s="437">
        <v>106270.76923076923</v>
      </c>
      <c r="K390" s="426">
        <v>86098.15384615384</v>
      </c>
      <c r="L390" s="426">
        <v>19299.53846153846</v>
      </c>
      <c r="M390" s="426">
        <v>86971.23076923077</v>
      </c>
      <c r="N390" s="132" t="s">
        <v>596</v>
      </c>
      <c r="O390" s="90" t="s">
        <v>597</v>
      </c>
      <c r="P390" s="88"/>
    </row>
    <row r="391" spans="1:16" ht="17.25" customHeight="1">
      <c r="A391" s="91">
        <f>A387+1</f>
        <v>295</v>
      </c>
      <c r="B391" s="461" t="s">
        <v>206</v>
      </c>
      <c r="C391" s="461"/>
      <c r="D391" s="461"/>
      <c r="E391" s="461"/>
      <c r="F391" s="461"/>
      <c r="G391" s="461"/>
      <c r="H391" s="461"/>
      <c r="I391" s="461"/>
      <c r="J391" s="461"/>
      <c r="K391" s="461"/>
      <c r="L391" s="461"/>
      <c r="M391" s="461"/>
      <c r="N391" s="461"/>
      <c r="O391" s="462"/>
      <c r="P391" s="88"/>
    </row>
    <row r="392" spans="1:16" ht="31.5" customHeight="1">
      <c r="A392" s="129">
        <f>A390+1</f>
        <v>298</v>
      </c>
      <c r="B392" s="12" t="s">
        <v>140</v>
      </c>
      <c r="C392" s="246" t="s">
        <v>206</v>
      </c>
      <c r="D392" s="116" t="s">
        <v>270</v>
      </c>
      <c r="E392" s="222" t="s">
        <v>394</v>
      </c>
      <c r="F392" s="434">
        <v>66744.61538461539</v>
      </c>
      <c r="G392" s="426">
        <v>31612.53846153846</v>
      </c>
      <c r="H392" s="426">
        <v>34949.61538461538</v>
      </c>
      <c r="I392" s="426">
        <v>182.46153846153845</v>
      </c>
      <c r="J392" s="426">
        <v>66744.61538461538</v>
      </c>
      <c r="K392" s="426">
        <v>61354.30769230769</v>
      </c>
      <c r="L392" s="426">
        <v>5207.846153846154</v>
      </c>
      <c r="M392" s="426">
        <v>61536.76923076922</v>
      </c>
      <c r="N392" s="406" t="s">
        <v>572</v>
      </c>
      <c r="O392" s="90" t="s">
        <v>460</v>
      </c>
      <c r="P392" s="88"/>
    </row>
    <row r="393" spans="1:16" ht="43.5" customHeight="1">
      <c r="A393" s="79">
        <f>A392+1</f>
        <v>299</v>
      </c>
      <c r="B393" s="12" t="s">
        <v>476</v>
      </c>
      <c r="C393" s="246" t="s">
        <v>326</v>
      </c>
      <c r="D393" s="222" t="s">
        <v>513</v>
      </c>
      <c r="E393" s="222" t="s">
        <v>394</v>
      </c>
      <c r="F393" s="422">
        <v>180384.61538461538</v>
      </c>
      <c r="G393" s="422">
        <v>0</v>
      </c>
      <c r="H393" s="422">
        <v>0</v>
      </c>
      <c r="I393" s="422">
        <v>180384.61538461538</v>
      </c>
      <c r="J393" s="420">
        <v>180384.61538461538</v>
      </c>
      <c r="K393" s="423">
        <v>0</v>
      </c>
      <c r="L393" s="423">
        <v>0</v>
      </c>
      <c r="M393" s="423">
        <v>180384.61538461538</v>
      </c>
      <c r="N393" s="407" t="s">
        <v>596</v>
      </c>
      <c r="O393" s="90" t="s">
        <v>597</v>
      </c>
      <c r="P393" s="77"/>
    </row>
    <row r="394" spans="1:16" ht="45" customHeight="1">
      <c r="A394" s="79">
        <f>A393+1</f>
        <v>300</v>
      </c>
      <c r="B394" s="12" t="s">
        <v>398</v>
      </c>
      <c r="C394" s="246" t="s">
        <v>206</v>
      </c>
      <c r="D394" s="116" t="s">
        <v>270</v>
      </c>
      <c r="E394" s="222" t="s">
        <v>395</v>
      </c>
      <c r="F394" s="93" t="s">
        <v>273</v>
      </c>
      <c r="G394" s="94"/>
      <c r="H394" s="94"/>
      <c r="I394" s="94"/>
      <c r="J394" s="95"/>
      <c r="K394" s="420" t="s">
        <v>439</v>
      </c>
      <c r="L394" s="420" t="s">
        <v>439</v>
      </c>
      <c r="M394" s="420" t="s">
        <v>439</v>
      </c>
      <c r="N394" s="406" t="s">
        <v>596</v>
      </c>
      <c r="O394" s="90" t="s">
        <v>461</v>
      </c>
      <c r="P394" s="78"/>
    </row>
    <row r="395" spans="1:27" s="201" customFormat="1" ht="45.75" customHeight="1">
      <c r="A395" s="79">
        <f>A394+1</f>
        <v>301</v>
      </c>
      <c r="B395" s="197" t="s">
        <v>396</v>
      </c>
      <c r="C395" s="248" t="s">
        <v>326</v>
      </c>
      <c r="D395" s="230" t="s">
        <v>270</v>
      </c>
      <c r="E395" s="231" t="s">
        <v>395</v>
      </c>
      <c r="F395" s="430">
        <v>17758.78431372549</v>
      </c>
      <c r="G395" s="435">
        <v>8744.843137254902</v>
      </c>
      <c r="H395" s="435">
        <v>8914.529411764706</v>
      </c>
      <c r="I395" s="435">
        <v>99.41176470588235</v>
      </c>
      <c r="J395" s="430">
        <v>17758.78431372549</v>
      </c>
      <c r="K395" s="435">
        <v>14806.039215686274</v>
      </c>
      <c r="L395" s="435">
        <v>2853.3333333333335</v>
      </c>
      <c r="M395" s="435">
        <v>14905.450980392156</v>
      </c>
      <c r="N395" s="410" t="s">
        <v>572</v>
      </c>
      <c r="O395" s="198" t="s">
        <v>460</v>
      </c>
      <c r="P395" s="199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  <c r="AA395" s="200"/>
    </row>
    <row r="396" spans="1:16" ht="33" customHeight="1">
      <c r="A396" s="79">
        <f aca="true" t="shared" si="26" ref="A396:A401">A395+1</f>
        <v>302</v>
      </c>
      <c r="B396" s="12" t="s">
        <v>443</v>
      </c>
      <c r="C396" s="246" t="s">
        <v>326</v>
      </c>
      <c r="D396" s="116" t="s">
        <v>270</v>
      </c>
      <c r="E396" s="222" t="s">
        <v>394</v>
      </c>
      <c r="F396" s="430">
        <v>59327</v>
      </c>
      <c r="G396" s="430">
        <v>22973.30769230769</v>
      </c>
      <c r="H396" s="430">
        <v>36093.307692307695</v>
      </c>
      <c r="I396" s="430">
        <v>260.38461538461536</v>
      </c>
      <c r="J396" s="430">
        <v>59327.00000000001</v>
      </c>
      <c r="K396" s="430">
        <v>47240.230769230766</v>
      </c>
      <c r="L396" s="430">
        <v>11826.384615384615</v>
      </c>
      <c r="M396" s="430">
        <v>47500.61538461539</v>
      </c>
      <c r="N396" s="406" t="s">
        <v>572</v>
      </c>
      <c r="O396" s="90" t="s">
        <v>460</v>
      </c>
      <c r="P396" s="78"/>
    </row>
    <row r="397" spans="1:16" ht="43.5" customHeight="1">
      <c r="A397" s="272">
        <f t="shared" si="26"/>
        <v>303</v>
      </c>
      <c r="B397" s="308" t="s">
        <v>503</v>
      </c>
      <c r="C397" s="274" t="s">
        <v>326</v>
      </c>
      <c r="D397" s="275" t="s">
        <v>270</v>
      </c>
      <c r="E397" s="276" t="s">
        <v>394</v>
      </c>
      <c r="F397" s="458" t="s">
        <v>633</v>
      </c>
      <c r="G397" s="459"/>
      <c r="H397" s="459"/>
      <c r="I397" s="459"/>
      <c r="J397" s="459">
        <v>14734.923076923076</v>
      </c>
      <c r="K397" s="459"/>
      <c r="L397" s="459"/>
      <c r="M397" s="459"/>
      <c r="N397" s="460"/>
      <c r="O397" s="445" t="s">
        <v>639</v>
      </c>
      <c r="P397" s="77"/>
    </row>
    <row r="398" spans="1:15" s="122" customFormat="1" ht="36.75" customHeight="1">
      <c r="A398" s="79">
        <f t="shared" si="26"/>
        <v>304</v>
      </c>
      <c r="B398" s="12" t="s">
        <v>532</v>
      </c>
      <c r="C398" s="305" t="s">
        <v>206</v>
      </c>
      <c r="D398" s="232" t="s">
        <v>270</v>
      </c>
      <c r="E398" s="222" t="s">
        <v>394</v>
      </c>
      <c r="F398" s="422">
        <v>143129.23076923078</v>
      </c>
      <c r="G398" s="455" t="s">
        <v>617</v>
      </c>
      <c r="H398" s="456"/>
      <c r="I398" s="457"/>
      <c r="J398" s="422">
        <v>143455</v>
      </c>
      <c r="K398" s="420" t="s">
        <v>439</v>
      </c>
      <c r="L398" s="420" t="s">
        <v>439</v>
      </c>
      <c r="M398" s="420" t="s">
        <v>439</v>
      </c>
      <c r="N398" s="406" t="s">
        <v>572</v>
      </c>
      <c r="O398" s="90" t="s">
        <v>488</v>
      </c>
    </row>
    <row r="399" spans="1:16" ht="41.25" customHeight="1">
      <c r="A399" s="79">
        <f>A398+1</f>
        <v>305</v>
      </c>
      <c r="B399" s="12" t="s">
        <v>464</v>
      </c>
      <c r="C399" s="246" t="s">
        <v>326</v>
      </c>
      <c r="D399" s="116" t="s">
        <v>281</v>
      </c>
      <c r="E399" s="222" t="s">
        <v>394</v>
      </c>
      <c r="F399" s="420">
        <v>84124.61538461539</v>
      </c>
      <c r="G399" s="420">
        <v>3157.923076923077</v>
      </c>
      <c r="H399" s="420">
        <v>80665.15384615384</v>
      </c>
      <c r="I399" s="420">
        <v>301.53846153846155</v>
      </c>
      <c r="J399" s="436">
        <v>84124.61538461539</v>
      </c>
      <c r="K399" s="420">
        <v>68876.53846153847</v>
      </c>
      <c r="L399" s="420">
        <v>14946.538461538461</v>
      </c>
      <c r="M399" s="420">
        <v>69178.07692307694</v>
      </c>
      <c r="N399" s="132" t="s">
        <v>596</v>
      </c>
      <c r="O399" s="90" t="s">
        <v>597</v>
      </c>
      <c r="P399" s="88"/>
    </row>
    <row r="400" spans="1:16" ht="39" customHeight="1">
      <c r="A400" s="79">
        <f t="shared" si="26"/>
        <v>306</v>
      </c>
      <c r="B400" s="12" t="s">
        <v>464</v>
      </c>
      <c r="C400" s="246" t="s">
        <v>466</v>
      </c>
      <c r="D400" s="116" t="s">
        <v>281</v>
      </c>
      <c r="E400" s="222" t="s">
        <v>394</v>
      </c>
      <c r="F400" s="420">
        <v>19246.153846153848</v>
      </c>
      <c r="G400" s="420">
        <v>606</v>
      </c>
      <c r="H400" s="420">
        <v>18157.46153846154</v>
      </c>
      <c r="I400" s="420">
        <v>482.6923076923077</v>
      </c>
      <c r="J400" s="436">
        <v>19246.153846153848</v>
      </c>
      <c r="K400" s="420">
        <v>15183.23076923077</v>
      </c>
      <c r="L400" s="420">
        <v>3580.230769230769</v>
      </c>
      <c r="M400" s="420">
        <v>15665.923076923078</v>
      </c>
      <c r="N400" s="132" t="s">
        <v>596</v>
      </c>
      <c r="O400" s="90" t="s">
        <v>597</v>
      </c>
      <c r="P400" s="88"/>
    </row>
    <row r="401" spans="1:16" ht="34.5" customHeight="1">
      <c r="A401" s="79">
        <f t="shared" si="26"/>
        <v>307</v>
      </c>
      <c r="B401" s="12" t="s">
        <v>477</v>
      </c>
      <c r="C401" s="246" t="s">
        <v>326</v>
      </c>
      <c r="D401" s="222" t="s">
        <v>514</v>
      </c>
      <c r="E401" s="222" t="s">
        <v>394</v>
      </c>
      <c r="F401" s="420">
        <v>30000</v>
      </c>
      <c r="G401" s="420">
        <v>0</v>
      </c>
      <c r="H401" s="420">
        <v>0</v>
      </c>
      <c r="I401" s="420">
        <v>30000</v>
      </c>
      <c r="J401" s="420">
        <v>30000</v>
      </c>
      <c r="K401" s="420">
        <v>0</v>
      </c>
      <c r="L401" s="420">
        <v>0</v>
      </c>
      <c r="M401" s="420">
        <v>30000</v>
      </c>
      <c r="N401" s="407" t="s">
        <v>596</v>
      </c>
      <c r="O401" s="90" t="s">
        <v>157</v>
      </c>
      <c r="P401" s="78"/>
    </row>
    <row r="402" spans="1:16" ht="17.25" customHeight="1">
      <c r="A402" s="91">
        <f>A396+1</f>
        <v>303</v>
      </c>
      <c r="B402" s="461" t="s">
        <v>208</v>
      </c>
      <c r="C402" s="461"/>
      <c r="D402" s="461"/>
      <c r="E402" s="461"/>
      <c r="F402" s="461"/>
      <c r="G402" s="461"/>
      <c r="H402" s="461"/>
      <c r="I402" s="461"/>
      <c r="J402" s="461"/>
      <c r="K402" s="461"/>
      <c r="L402" s="461"/>
      <c r="M402" s="461"/>
      <c r="N402" s="461"/>
      <c r="O402" s="462"/>
      <c r="P402" s="88"/>
    </row>
    <row r="403" spans="1:16" ht="31.5" customHeight="1">
      <c r="A403" s="129">
        <f>A401+1</f>
        <v>308</v>
      </c>
      <c r="B403" s="12" t="s">
        <v>140</v>
      </c>
      <c r="C403" s="246" t="s">
        <v>208</v>
      </c>
      <c r="D403" s="116" t="s">
        <v>270</v>
      </c>
      <c r="E403" s="222" t="s">
        <v>394</v>
      </c>
      <c r="F403" s="434">
        <v>2674.153846153846</v>
      </c>
      <c r="G403" s="426">
        <v>1550</v>
      </c>
      <c r="H403" s="426">
        <v>1093.1538461538462</v>
      </c>
      <c r="I403" s="426">
        <v>31</v>
      </c>
      <c r="J403" s="426">
        <v>2674.153846153846</v>
      </c>
      <c r="K403" s="426">
        <v>2643.153846153846</v>
      </c>
      <c r="L403" s="426">
        <v>0</v>
      </c>
      <c r="M403" s="426">
        <v>2674.153846153846</v>
      </c>
      <c r="N403" s="406" t="s">
        <v>572</v>
      </c>
      <c r="O403" s="90" t="s">
        <v>460</v>
      </c>
      <c r="P403" s="88"/>
    </row>
    <row r="404" spans="1:16" ht="44.25" customHeight="1">
      <c r="A404" s="79">
        <f>A403+1</f>
        <v>309</v>
      </c>
      <c r="B404" s="12" t="s">
        <v>398</v>
      </c>
      <c r="C404" s="246" t="s">
        <v>208</v>
      </c>
      <c r="D404" s="116" t="s">
        <v>270</v>
      </c>
      <c r="E404" s="222" t="s">
        <v>395</v>
      </c>
      <c r="F404" s="93" t="s">
        <v>273</v>
      </c>
      <c r="G404" s="127"/>
      <c r="H404" s="128"/>
      <c r="I404" s="128"/>
      <c r="J404" s="95"/>
      <c r="K404" s="420" t="s">
        <v>439</v>
      </c>
      <c r="L404" s="420" t="s">
        <v>439</v>
      </c>
      <c r="M404" s="420" t="s">
        <v>439</v>
      </c>
      <c r="N404" s="406" t="s">
        <v>596</v>
      </c>
      <c r="O404" s="90" t="s">
        <v>461</v>
      </c>
      <c r="P404" s="78"/>
    </row>
    <row r="405" spans="1:27" s="201" customFormat="1" ht="43.5" customHeight="1">
      <c r="A405" s="196">
        <f>A404+1</f>
        <v>310</v>
      </c>
      <c r="B405" s="197" t="s">
        <v>396</v>
      </c>
      <c r="C405" s="248" t="s">
        <v>327</v>
      </c>
      <c r="D405" s="230" t="s">
        <v>270</v>
      </c>
      <c r="E405" s="231" t="s">
        <v>395</v>
      </c>
      <c r="F405" s="430">
        <v>515.9607843137255</v>
      </c>
      <c r="G405" s="435">
        <v>303.96078431372547</v>
      </c>
      <c r="H405" s="435">
        <v>210</v>
      </c>
      <c r="I405" s="435">
        <v>2</v>
      </c>
      <c r="J405" s="430">
        <v>515.9607843137255</v>
      </c>
      <c r="K405" s="435">
        <v>479.2941176470588</v>
      </c>
      <c r="L405" s="435">
        <v>34.666666666666664</v>
      </c>
      <c r="M405" s="435">
        <v>481.29411764705884</v>
      </c>
      <c r="N405" s="410" t="s">
        <v>572</v>
      </c>
      <c r="O405" s="198" t="s">
        <v>460</v>
      </c>
      <c r="P405" s="199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</row>
    <row r="406" spans="1:16" ht="33" customHeight="1">
      <c r="A406" s="79">
        <f>A405+1</f>
        <v>311</v>
      </c>
      <c r="B406" s="12" t="s">
        <v>443</v>
      </c>
      <c r="C406" s="246" t="s">
        <v>327</v>
      </c>
      <c r="D406" s="116" t="s">
        <v>270</v>
      </c>
      <c r="E406" s="222" t="s">
        <v>394</v>
      </c>
      <c r="F406" s="430">
        <v>1533.4615384615386</v>
      </c>
      <c r="G406" s="430">
        <v>1038.4615384615386</v>
      </c>
      <c r="H406" s="430">
        <v>490</v>
      </c>
      <c r="I406" s="430">
        <v>5</v>
      </c>
      <c r="J406" s="430">
        <v>1533.4615384615386</v>
      </c>
      <c r="K406" s="430">
        <v>1450.5384615384617</v>
      </c>
      <c r="L406" s="430">
        <v>77.92307692307692</v>
      </c>
      <c r="M406" s="430">
        <v>1455.5384615384617</v>
      </c>
      <c r="N406" s="406" t="s">
        <v>572</v>
      </c>
      <c r="O406" s="90" t="s">
        <v>460</v>
      </c>
      <c r="P406" s="78"/>
    </row>
    <row r="407" spans="1:15" s="122" customFormat="1" ht="34.5" customHeight="1">
      <c r="A407" s="79">
        <f>A406+1</f>
        <v>312</v>
      </c>
      <c r="B407" s="12" t="s">
        <v>532</v>
      </c>
      <c r="C407" s="305" t="s">
        <v>208</v>
      </c>
      <c r="D407" s="232" t="s">
        <v>270</v>
      </c>
      <c r="E407" s="222" t="s">
        <v>394</v>
      </c>
      <c r="F407" s="430">
        <v>11395.76923076923</v>
      </c>
      <c r="G407" s="455" t="s">
        <v>617</v>
      </c>
      <c r="H407" s="456"/>
      <c r="I407" s="457"/>
      <c r="J407" s="439">
        <v>11424</v>
      </c>
      <c r="K407" s="420" t="s">
        <v>439</v>
      </c>
      <c r="L407" s="420" t="s">
        <v>439</v>
      </c>
      <c r="M407" s="420" t="s">
        <v>439</v>
      </c>
      <c r="N407" s="406" t="s">
        <v>572</v>
      </c>
      <c r="O407" s="90" t="s">
        <v>488</v>
      </c>
    </row>
    <row r="408" spans="1:16" ht="17.25" customHeight="1">
      <c r="A408" s="130">
        <f>A407+1</f>
        <v>313</v>
      </c>
      <c r="B408" s="461" t="s">
        <v>211</v>
      </c>
      <c r="C408" s="461"/>
      <c r="D408" s="461"/>
      <c r="E408" s="461"/>
      <c r="F408" s="461"/>
      <c r="G408" s="461"/>
      <c r="H408" s="461"/>
      <c r="I408" s="461"/>
      <c r="J408" s="461"/>
      <c r="K408" s="461"/>
      <c r="L408" s="461"/>
      <c r="M408" s="461"/>
      <c r="N408" s="461"/>
      <c r="O408" s="462"/>
      <c r="P408" s="88"/>
    </row>
    <row r="409" spans="1:16" ht="31.5" customHeight="1">
      <c r="A409" s="129">
        <f>A407+1</f>
        <v>313</v>
      </c>
      <c r="B409" s="12" t="s">
        <v>140</v>
      </c>
      <c r="C409" s="246" t="s">
        <v>211</v>
      </c>
      <c r="D409" s="116" t="s">
        <v>270</v>
      </c>
      <c r="E409" s="222" t="s">
        <v>394</v>
      </c>
      <c r="F409" s="93" t="s">
        <v>273</v>
      </c>
      <c r="G409" s="426"/>
      <c r="H409" s="426"/>
      <c r="I409" s="426"/>
      <c r="J409" s="426"/>
      <c r="K409" s="426"/>
      <c r="L409" s="426"/>
      <c r="M409" s="426"/>
      <c r="N409" s="406" t="s">
        <v>572</v>
      </c>
      <c r="O409" s="90" t="s">
        <v>460</v>
      </c>
      <c r="P409" s="88"/>
    </row>
    <row r="410" spans="1:16" ht="39.75" customHeight="1">
      <c r="A410" s="129">
        <f>A408+1</f>
        <v>314</v>
      </c>
      <c r="B410" s="12" t="s">
        <v>398</v>
      </c>
      <c r="C410" s="246" t="s">
        <v>211</v>
      </c>
      <c r="D410" s="116" t="s">
        <v>270</v>
      </c>
      <c r="E410" s="222" t="s">
        <v>395</v>
      </c>
      <c r="F410" s="93" t="s">
        <v>273</v>
      </c>
      <c r="G410" s="127"/>
      <c r="H410" s="128"/>
      <c r="I410" s="128"/>
      <c r="J410" s="95"/>
      <c r="K410" s="420" t="s">
        <v>439</v>
      </c>
      <c r="L410" s="420" t="s">
        <v>439</v>
      </c>
      <c r="M410" s="420" t="s">
        <v>439</v>
      </c>
      <c r="N410" s="406" t="s">
        <v>596</v>
      </c>
      <c r="O410" s="90" t="s">
        <v>461</v>
      </c>
      <c r="P410" s="78"/>
    </row>
    <row r="411" spans="1:27" s="201" customFormat="1" ht="37.5" customHeight="1">
      <c r="A411" s="196">
        <f>A410+1</f>
        <v>315</v>
      </c>
      <c r="B411" s="197" t="s">
        <v>396</v>
      </c>
      <c r="C411" s="248" t="s">
        <v>328</v>
      </c>
      <c r="D411" s="230" t="s">
        <v>270</v>
      </c>
      <c r="E411" s="231" t="s">
        <v>395</v>
      </c>
      <c r="F411" s="430">
        <v>198.21875</v>
      </c>
      <c r="G411" s="435">
        <v>124.3125</v>
      </c>
      <c r="H411" s="435">
        <v>73.90625</v>
      </c>
      <c r="I411" s="435">
        <v>0</v>
      </c>
      <c r="J411" s="430">
        <v>198.21875</v>
      </c>
      <c r="K411" s="435">
        <v>190.40625</v>
      </c>
      <c r="L411" s="435">
        <v>7.8125</v>
      </c>
      <c r="M411" s="435">
        <v>190.40625</v>
      </c>
      <c r="N411" s="410" t="s">
        <v>572</v>
      </c>
      <c r="O411" s="198" t="s">
        <v>460</v>
      </c>
      <c r="P411" s="199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  <c r="AA411" s="200"/>
    </row>
    <row r="412" spans="1:16" ht="33" customHeight="1">
      <c r="A412" s="79">
        <f>A411+1</f>
        <v>316</v>
      </c>
      <c r="B412" s="12" t="s">
        <v>443</v>
      </c>
      <c r="C412" s="246" t="s">
        <v>328</v>
      </c>
      <c r="D412" s="116" t="s">
        <v>270</v>
      </c>
      <c r="E412" s="222" t="s">
        <v>394</v>
      </c>
      <c r="F412" s="430">
        <v>924.6153846153846</v>
      </c>
      <c r="G412" s="430">
        <v>794.6153846153846</v>
      </c>
      <c r="H412" s="430">
        <v>130</v>
      </c>
      <c r="I412" s="430">
        <v>0</v>
      </c>
      <c r="J412" s="430">
        <v>924.6153846153846</v>
      </c>
      <c r="K412" s="430">
        <v>911.0769230769231</v>
      </c>
      <c r="L412" s="430">
        <v>13.538461538461538</v>
      </c>
      <c r="M412" s="430">
        <v>911.0769230769231</v>
      </c>
      <c r="N412" s="406" t="s">
        <v>572</v>
      </c>
      <c r="O412" s="90" t="s">
        <v>460</v>
      </c>
      <c r="P412" s="78"/>
    </row>
    <row r="413" spans="1:15" s="122" customFormat="1" ht="38.25" customHeight="1">
      <c r="A413" s="79">
        <f>A412+1</f>
        <v>317</v>
      </c>
      <c r="B413" s="12" t="s">
        <v>532</v>
      </c>
      <c r="C413" s="305" t="s">
        <v>211</v>
      </c>
      <c r="D413" s="232" t="s">
        <v>270</v>
      </c>
      <c r="E413" s="222" t="s">
        <v>394</v>
      </c>
      <c r="F413" s="430">
        <v>6254.7692307692305</v>
      </c>
      <c r="G413" s="455" t="s">
        <v>617</v>
      </c>
      <c r="H413" s="456"/>
      <c r="I413" s="457"/>
      <c r="J413" s="430">
        <v>6289</v>
      </c>
      <c r="K413" s="420" t="s">
        <v>439</v>
      </c>
      <c r="L413" s="420" t="s">
        <v>439</v>
      </c>
      <c r="M413" s="420" t="s">
        <v>439</v>
      </c>
      <c r="N413" s="406" t="s">
        <v>572</v>
      </c>
      <c r="O413" s="90" t="s">
        <v>488</v>
      </c>
    </row>
    <row r="414" spans="1:16" ht="17.25" customHeight="1">
      <c r="A414" s="91">
        <f>A412+1</f>
        <v>317</v>
      </c>
      <c r="B414" s="461" t="s">
        <v>255</v>
      </c>
      <c r="C414" s="461"/>
      <c r="D414" s="461"/>
      <c r="E414" s="461"/>
      <c r="F414" s="461"/>
      <c r="G414" s="461"/>
      <c r="H414" s="461"/>
      <c r="I414" s="461"/>
      <c r="J414" s="461"/>
      <c r="K414" s="461"/>
      <c r="L414" s="461"/>
      <c r="M414" s="461"/>
      <c r="N414" s="461"/>
      <c r="O414" s="462"/>
      <c r="P414" s="88"/>
    </row>
    <row r="415" spans="1:16" ht="17.25" customHeight="1">
      <c r="A415" s="91">
        <f>A413+1</f>
        <v>318</v>
      </c>
      <c r="B415" s="461" t="s">
        <v>207</v>
      </c>
      <c r="C415" s="461"/>
      <c r="D415" s="461"/>
      <c r="E415" s="461"/>
      <c r="F415" s="461"/>
      <c r="G415" s="461"/>
      <c r="H415" s="461"/>
      <c r="I415" s="461"/>
      <c r="J415" s="461"/>
      <c r="K415" s="461"/>
      <c r="L415" s="461"/>
      <c r="M415" s="461"/>
      <c r="N415" s="461"/>
      <c r="O415" s="462"/>
      <c r="P415" s="88"/>
    </row>
    <row r="416" spans="1:16" ht="31.5" customHeight="1">
      <c r="A416" s="79">
        <f>A413+1</f>
        <v>318</v>
      </c>
      <c r="B416" s="12" t="s">
        <v>140</v>
      </c>
      <c r="C416" s="246" t="s">
        <v>207</v>
      </c>
      <c r="D416" s="116" t="s">
        <v>270</v>
      </c>
      <c r="E416" s="222" t="s">
        <v>394</v>
      </c>
      <c r="F416" s="93" t="s">
        <v>273</v>
      </c>
      <c r="G416" s="426"/>
      <c r="H416" s="426"/>
      <c r="I416" s="426"/>
      <c r="J416" s="426"/>
      <c r="K416" s="426"/>
      <c r="L416" s="426"/>
      <c r="M416" s="426"/>
      <c r="N416" s="406" t="s">
        <v>572</v>
      </c>
      <c r="O416" s="90" t="s">
        <v>460</v>
      </c>
      <c r="P416" s="88"/>
    </row>
    <row r="417" spans="1:16" ht="47.25" customHeight="1">
      <c r="A417" s="79">
        <f aca="true" t="shared" si="27" ref="A417:A423">A416+1</f>
        <v>319</v>
      </c>
      <c r="B417" s="12" t="s">
        <v>398</v>
      </c>
      <c r="C417" s="246" t="s">
        <v>207</v>
      </c>
      <c r="D417" s="116" t="s">
        <v>270</v>
      </c>
      <c r="E417" s="222" t="s">
        <v>395</v>
      </c>
      <c r="F417" s="93" t="s">
        <v>273</v>
      </c>
      <c r="G417" s="94"/>
      <c r="H417" s="94"/>
      <c r="I417" s="94"/>
      <c r="J417" s="95"/>
      <c r="K417" s="420" t="s">
        <v>439</v>
      </c>
      <c r="L417" s="420" t="s">
        <v>439</v>
      </c>
      <c r="M417" s="420" t="s">
        <v>439</v>
      </c>
      <c r="N417" s="406" t="s">
        <v>596</v>
      </c>
      <c r="O417" s="90" t="s">
        <v>461</v>
      </c>
      <c r="P417" s="78"/>
    </row>
    <row r="418" spans="1:27" s="201" customFormat="1" ht="46.5" customHeight="1">
      <c r="A418" s="196">
        <f t="shared" si="27"/>
        <v>320</v>
      </c>
      <c r="B418" s="197" t="s">
        <v>442</v>
      </c>
      <c r="C418" s="248" t="s">
        <v>308</v>
      </c>
      <c r="D418" s="231" t="s">
        <v>270</v>
      </c>
      <c r="E418" s="231" t="s">
        <v>392</v>
      </c>
      <c r="F418" s="430">
        <v>37000</v>
      </c>
      <c r="G418" s="435">
        <v>0</v>
      </c>
      <c r="H418" s="435">
        <v>10000</v>
      </c>
      <c r="I418" s="435">
        <v>27000</v>
      </c>
      <c r="J418" s="430">
        <v>37000</v>
      </c>
      <c r="K418" s="435">
        <v>10000</v>
      </c>
      <c r="L418" s="435">
        <v>0</v>
      </c>
      <c r="M418" s="435">
        <v>37000</v>
      </c>
      <c r="N418" s="409" t="s">
        <v>572</v>
      </c>
      <c r="O418" s="198" t="s">
        <v>460</v>
      </c>
      <c r="P418" s="199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  <c r="AA418" s="200"/>
    </row>
    <row r="419" spans="1:27" s="201" customFormat="1" ht="45" customHeight="1">
      <c r="A419" s="196">
        <f t="shared" si="27"/>
        <v>321</v>
      </c>
      <c r="B419" s="197" t="s">
        <v>396</v>
      </c>
      <c r="C419" s="248" t="s">
        <v>308</v>
      </c>
      <c r="D419" s="230" t="s">
        <v>270</v>
      </c>
      <c r="E419" s="231" t="s">
        <v>395</v>
      </c>
      <c r="F419" s="430">
        <v>6252.171875</v>
      </c>
      <c r="G419" s="435">
        <v>3234.6875</v>
      </c>
      <c r="H419" s="435">
        <v>2930.53125</v>
      </c>
      <c r="I419" s="435">
        <v>86.953125</v>
      </c>
      <c r="J419" s="430">
        <v>6252.171875</v>
      </c>
      <c r="K419" s="435">
        <v>5016.28125</v>
      </c>
      <c r="L419" s="435">
        <v>1148.9375</v>
      </c>
      <c r="M419" s="435">
        <v>5103.234375</v>
      </c>
      <c r="N419" s="410" t="s">
        <v>572</v>
      </c>
      <c r="O419" s="198" t="s">
        <v>460</v>
      </c>
      <c r="P419" s="199"/>
      <c r="Q419" s="200"/>
      <c r="R419" s="200"/>
      <c r="S419" s="200"/>
      <c r="T419" s="200"/>
      <c r="U419" s="200"/>
      <c r="V419" s="200"/>
      <c r="W419" s="200"/>
      <c r="X419" s="200"/>
      <c r="Y419" s="200"/>
      <c r="Z419" s="200"/>
      <c r="AA419" s="200"/>
    </row>
    <row r="420" spans="1:16" ht="36.75" customHeight="1">
      <c r="A420" s="79">
        <f t="shared" si="27"/>
        <v>322</v>
      </c>
      <c r="B420" s="12" t="s">
        <v>443</v>
      </c>
      <c r="C420" s="246" t="s">
        <v>308</v>
      </c>
      <c r="D420" s="116" t="s">
        <v>270</v>
      </c>
      <c r="E420" s="222" t="s">
        <v>394</v>
      </c>
      <c r="F420" s="430">
        <v>33125.846153846156</v>
      </c>
      <c r="G420" s="430">
        <v>17946.23076923077</v>
      </c>
      <c r="H420" s="430">
        <v>15026.538461538461</v>
      </c>
      <c r="I420" s="430">
        <v>153.07692307692307</v>
      </c>
      <c r="J420" s="430">
        <v>33125.846153846156</v>
      </c>
      <c r="K420" s="430">
        <v>28451.923076923078</v>
      </c>
      <c r="L420" s="430">
        <v>4520.846153846154</v>
      </c>
      <c r="M420" s="430">
        <v>28605</v>
      </c>
      <c r="N420" s="406" t="s">
        <v>572</v>
      </c>
      <c r="O420" s="90" t="s">
        <v>460</v>
      </c>
      <c r="P420" s="78"/>
    </row>
    <row r="421" spans="1:15" s="122" customFormat="1" ht="40.5" customHeight="1">
      <c r="A421" s="79">
        <f t="shared" si="27"/>
        <v>323</v>
      </c>
      <c r="B421" s="12" t="s">
        <v>532</v>
      </c>
      <c r="C421" s="305" t="s">
        <v>207</v>
      </c>
      <c r="D421" s="232" t="s">
        <v>270</v>
      </c>
      <c r="E421" s="222" t="s">
        <v>394</v>
      </c>
      <c r="F421" s="430">
        <v>73171.07692307692</v>
      </c>
      <c r="G421" s="455" t="s">
        <v>617</v>
      </c>
      <c r="H421" s="456"/>
      <c r="I421" s="457"/>
      <c r="J421" s="430">
        <v>33488.153846153844</v>
      </c>
      <c r="K421" s="426">
        <v>29059.384615384613</v>
      </c>
      <c r="L421" s="426">
        <v>4254.923076923077</v>
      </c>
      <c r="M421" s="426">
        <v>29233.230769230766</v>
      </c>
      <c r="N421" s="406" t="s">
        <v>572</v>
      </c>
      <c r="O421" s="90" t="s">
        <v>488</v>
      </c>
    </row>
    <row r="422" spans="1:16" ht="35.25" customHeight="1">
      <c r="A422" s="79">
        <f t="shared" si="27"/>
        <v>324</v>
      </c>
      <c r="B422" s="12" t="s">
        <v>464</v>
      </c>
      <c r="C422" s="246" t="s">
        <v>308</v>
      </c>
      <c r="D422" s="116" t="s">
        <v>281</v>
      </c>
      <c r="E422" s="222" t="s">
        <v>394</v>
      </c>
      <c r="F422" s="430">
        <v>24191.923076923074</v>
      </c>
      <c r="G422" s="430">
        <v>605.5384615384615</v>
      </c>
      <c r="H422" s="430">
        <v>23194.30769230769</v>
      </c>
      <c r="I422" s="430">
        <v>392.0769230769231</v>
      </c>
      <c r="J422" s="435">
        <v>24191.923076923074</v>
      </c>
      <c r="K422" s="426">
        <v>19673.53846153846</v>
      </c>
      <c r="L422" s="426">
        <v>4126.307692307692</v>
      </c>
      <c r="M422" s="426">
        <v>20065.615384615383</v>
      </c>
      <c r="N422" s="132" t="s">
        <v>596</v>
      </c>
      <c r="O422" s="90" t="s">
        <v>597</v>
      </c>
      <c r="P422" s="88"/>
    </row>
    <row r="423" spans="1:16" ht="17.25" customHeight="1">
      <c r="A423" s="163">
        <f t="shared" si="27"/>
        <v>325</v>
      </c>
      <c r="B423" s="461" t="s">
        <v>213</v>
      </c>
      <c r="C423" s="461"/>
      <c r="D423" s="461"/>
      <c r="E423" s="461"/>
      <c r="F423" s="461"/>
      <c r="G423" s="461"/>
      <c r="H423" s="461"/>
      <c r="I423" s="461"/>
      <c r="J423" s="461"/>
      <c r="K423" s="461"/>
      <c r="L423" s="461"/>
      <c r="M423" s="461"/>
      <c r="N423" s="461"/>
      <c r="O423" s="462"/>
      <c r="P423" s="88"/>
    </row>
    <row r="424" spans="1:16" ht="48.75" customHeight="1">
      <c r="A424" s="79">
        <f>A422+1</f>
        <v>325</v>
      </c>
      <c r="B424" s="12" t="s">
        <v>140</v>
      </c>
      <c r="C424" s="246" t="s">
        <v>213</v>
      </c>
      <c r="D424" s="116" t="s">
        <v>270</v>
      </c>
      <c r="E424" s="222" t="s">
        <v>394</v>
      </c>
      <c r="F424" s="93" t="s">
        <v>273</v>
      </c>
      <c r="G424" s="426"/>
      <c r="H424" s="426"/>
      <c r="I424" s="426"/>
      <c r="J424" s="426"/>
      <c r="K424" s="426"/>
      <c r="L424" s="426"/>
      <c r="M424" s="426"/>
      <c r="N424" s="406" t="s">
        <v>572</v>
      </c>
      <c r="O424" s="90" t="s">
        <v>460</v>
      </c>
      <c r="P424" s="88"/>
    </row>
    <row r="425" spans="1:27" s="201" customFormat="1" ht="44.25" customHeight="1">
      <c r="A425" s="196">
        <f>A423+1</f>
        <v>326</v>
      </c>
      <c r="B425" s="197" t="s">
        <v>396</v>
      </c>
      <c r="C425" s="248" t="s">
        <v>334</v>
      </c>
      <c r="D425" s="230" t="s">
        <v>270</v>
      </c>
      <c r="E425" s="231" t="s">
        <v>395</v>
      </c>
      <c r="F425" s="430">
        <v>1197.609375</v>
      </c>
      <c r="G425" s="435">
        <v>1062.609375</v>
      </c>
      <c r="H425" s="435">
        <v>135</v>
      </c>
      <c r="I425" s="435">
        <v>0</v>
      </c>
      <c r="J425" s="430">
        <v>1197.609375</v>
      </c>
      <c r="K425" s="435">
        <v>1177.453125</v>
      </c>
      <c r="L425" s="435">
        <v>20.15625</v>
      </c>
      <c r="M425" s="435">
        <v>1177.453125</v>
      </c>
      <c r="N425" s="410" t="s">
        <v>572</v>
      </c>
      <c r="O425" s="198" t="s">
        <v>460</v>
      </c>
      <c r="P425" s="199"/>
      <c r="Q425" s="200"/>
      <c r="R425" s="200"/>
      <c r="S425" s="200"/>
      <c r="T425" s="200"/>
      <c r="U425" s="200"/>
      <c r="V425" s="200"/>
      <c r="W425" s="200"/>
      <c r="X425" s="200"/>
      <c r="Y425" s="200"/>
      <c r="Z425" s="200"/>
      <c r="AA425" s="200"/>
    </row>
    <row r="426" spans="1:16" ht="33" customHeight="1">
      <c r="A426" s="79">
        <f>A425+1</f>
        <v>327</v>
      </c>
      <c r="B426" s="12" t="s">
        <v>443</v>
      </c>
      <c r="C426" s="246" t="s">
        <v>334</v>
      </c>
      <c r="D426" s="116" t="s">
        <v>270</v>
      </c>
      <c r="E426" s="222" t="s">
        <v>394</v>
      </c>
      <c r="F426" s="430">
        <v>3771</v>
      </c>
      <c r="G426" s="430">
        <v>2404.076923076923</v>
      </c>
      <c r="H426" s="430">
        <v>1366.923076923077</v>
      </c>
      <c r="I426" s="430">
        <v>0</v>
      </c>
      <c r="J426" s="430">
        <v>3771</v>
      </c>
      <c r="K426" s="430">
        <v>3524.9230769230767</v>
      </c>
      <c r="L426" s="430">
        <v>246.07692307692307</v>
      </c>
      <c r="M426" s="430">
        <v>3524.923076923077</v>
      </c>
      <c r="N426" s="406" t="s">
        <v>572</v>
      </c>
      <c r="O426" s="90" t="s">
        <v>460</v>
      </c>
      <c r="P426" s="78"/>
    </row>
    <row r="427" spans="1:15" s="344" customFormat="1" ht="31.5">
      <c r="A427" s="125">
        <f>A426+1</f>
        <v>328</v>
      </c>
      <c r="B427" s="126" t="s">
        <v>532</v>
      </c>
      <c r="C427" s="305" t="s">
        <v>213</v>
      </c>
      <c r="D427" s="343" t="s">
        <v>270</v>
      </c>
      <c r="E427" s="234" t="s">
        <v>394</v>
      </c>
      <c r="F427" s="438">
        <v>24315.384615384617</v>
      </c>
      <c r="G427" s="455" t="s">
        <v>617</v>
      </c>
      <c r="H427" s="456"/>
      <c r="I427" s="457"/>
      <c r="J427" s="430">
        <v>24335</v>
      </c>
      <c r="K427" s="420" t="s">
        <v>439</v>
      </c>
      <c r="L427" s="420" t="s">
        <v>439</v>
      </c>
      <c r="M427" s="420" t="s">
        <v>439</v>
      </c>
      <c r="N427" s="406" t="s">
        <v>572</v>
      </c>
      <c r="O427" s="90" t="s">
        <v>488</v>
      </c>
    </row>
    <row r="428" spans="1:16" ht="17.25" customHeight="1">
      <c r="A428" s="91">
        <f>A426+1</f>
        <v>328</v>
      </c>
      <c r="B428" s="461" t="s">
        <v>212</v>
      </c>
      <c r="C428" s="461"/>
      <c r="D428" s="461"/>
      <c r="E428" s="461"/>
      <c r="F428" s="461"/>
      <c r="G428" s="461"/>
      <c r="H428" s="461"/>
      <c r="I428" s="461"/>
      <c r="J428" s="461"/>
      <c r="K428" s="461"/>
      <c r="L428" s="461"/>
      <c r="M428" s="461"/>
      <c r="N428" s="461"/>
      <c r="O428" s="462"/>
      <c r="P428" s="88"/>
    </row>
    <row r="429" spans="1:16" ht="48.75" customHeight="1">
      <c r="A429" s="129">
        <f>A427+1</f>
        <v>329</v>
      </c>
      <c r="B429" s="12" t="s">
        <v>140</v>
      </c>
      <c r="C429" s="246" t="s">
        <v>212</v>
      </c>
      <c r="D429" s="116" t="s">
        <v>270</v>
      </c>
      <c r="E429" s="222" t="s">
        <v>394</v>
      </c>
      <c r="F429" s="93" t="s">
        <v>273</v>
      </c>
      <c r="G429" s="426"/>
      <c r="H429" s="426"/>
      <c r="I429" s="426"/>
      <c r="J429" s="426"/>
      <c r="K429" s="426"/>
      <c r="L429" s="426"/>
      <c r="M429" s="426"/>
      <c r="N429" s="406" t="s">
        <v>572</v>
      </c>
      <c r="O429" s="90" t="s">
        <v>460</v>
      </c>
      <c r="P429" s="88"/>
    </row>
    <row r="430" spans="1:27" s="206" customFormat="1" ht="44.25" customHeight="1">
      <c r="A430" s="202">
        <f>A429+1</f>
        <v>330</v>
      </c>
      <c r="B430" s="203" t="s">
        <v>396</v>
      </c>
      <c r="C430" s="253" t="s">
        <v>329</v>
      </c>
      <c r="D430" s="235" t="s">
        <v>270</v>
      </c>
      <c r="E430" s="236" t="s">
        <v>395</v>
      </c>
      <c r="F430" s="438">
        <v>151</v>
      </c>
      <c r="G430" s="440">
        <v>129</v>
      </c>
      <c r="H430" s="440">
        <v>22</v>
      </c>
      <c r="I430" s="440">
        <v>0</v>
      </c>
      <c r="J430" s="430">
        <v>151</v>
      </c>
      <c r="K430" s="440">
        <v>147.96875</v>
      </c>
      <c r="L430" s="440">
        <v>3.03125</v>
      </c>
      <c r="M430" s="440">
        <v>147.96875</v>
      </c>
      <c r="N430" s="410" t="s">
        <v>572</v>
      </c>
      <c r="O430" s="198" t="s">
        <v>460</v>
      </c>
      <c r="P430" s="204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</row>
    <row r="431" spans="1:16" ht="34.5" customHeight="1">
      <c r="A431" s="79">
        <f>A430+1</f>
        <v>331</v>
      </c>
      <c r="B431" s="12" t="s">
        <v>443</v>
      </c>
      <c r="C431" s="246" t="s">
        <v>329</v>
      </c>
      <c r="D431" s="116" t="s">
        <v>270</v>
      </c>
      <c r="E431" s="222" t="s">
        <v>394</v>
      </c>
      <c r="F431" s="430">
        <v>988.6923076923077</v>
      </c>
      <c r="G431" s="430">
        <v>838.6923076923077</v>
      </c>
      <c r="H431" s="430">
        <v>150</v>
      </c>
      <c r="I431" s="430">
        <v>0</v>
      </c>
      <c r="J431" s="430">
        <v>988.6923076923077</v>
      </c>
      <c r="K431" s="430">
        <v>967.2307692307693</v>
      </c>
      <c r="L431" s="430">
        <v>21.46153846153846</v>
      </c>
      <c r="M431" s="430">
        <v>967.2307692307693</v>
      </c>
      <c r="N431" s="406" t="s">
        <v>572</v>
      </c>
      <c r="O431" s="90" t="s">
        <v>460</v>
      </c>
      <c r="P431" s="78"/>
    </row>
    <row r="432" spans="1:15" s="122" customFormat="1" ht="50.25" customHeight="1">
      <c r="A432" s="79">
        <f>A431+1</f>
        <v>332</v>
      </c>
      <c r="B432" s="12" t="s">
        <v>532</v>
      </c>
      <c r="C432" s="305" t="s">
        <v>212</v>
      </c>
      <c r="D432" s="232" t="s">
        <v>270</v>
      </c>
      <c r="E432" s="222" t="s">
        <v>394</v>
      </c>
      <c r="F432" s="430">
        <v>7584.692307692308</v>
      </c>
      <c r="G432" s="455" t="s">
        <v>617</v>
      </c>
      <c r="H432" s="456"/>
      <c r="I432" s="457"/>
      <c r="J432" s="430">
        <v>7624</v>
      </c>
      <c r="K432" s="420" t="s">
        <v>439</v>
      </c>
      <c r="L432" s="420" t="s">
        <v>439</v>
      </c>
      <c r="M432" s="420" t="s">
        <v>439</v>
      </c>
      <c r="N432" s="406" t="s">
        <v>572</v>
      </c>
      <c r="O432" s="90" t="s">
        <v>488</v>
      </c>
    </row>
    <row r="433" spans="1:16" ht="35.25" customHeight="1">
      <c r="A433" s="79">
        <f>A432+1</f>
        <v>333</v>
      </c>
      <c r="B433" s="12" t="s">
        <v>464</v>
      </c>
      <c r="C433" s="246" t="s">
        <v>329</v>
      </c>
      <c r="D433" s="116" t="s">
        <v>281</v>
      </c>
      <c r="E433" s="222" t="s">
        <v>394</v>
      </c>
      <c r="F433" s="430">
        <v>2469.230769230769</v>
      </c>
      <c r="G433" s="430">
        <v>249.84615384615384</v>
      </c>
      <c r="H433" s="430">
        <v>2219.3846153846152</v>
      </c>
      <c r="I433" s="430">
        <v>0</v>
      </c>
      <c r="J433" s="435">
        <v>2469.230769230769</v>
      </c>
      <c r="K433" s="430">
        <v>2344.6923076923076</v>
      </c>
      <c r="L433" s="430">
        <v>124.53846153846153</v>
      </c>
      <c r="M433" s="430">
        <v>2344.6923076923076</v>
      </c>
      <c r="N433" s="132" t="s">
        <v>596</v>
      </c>
      <c r="O433" s="90" t="s">
        <v>597</v>
      </c>
      <c r="P433" s="88"/>
    </row>
    <row r="434" spans="1:16" ht="17.25" customHeight="1">
      <c r="A434" s="91">
        <f>A431+1</f>
        <v>332</v>
      </c>
      <c r="B434" s="461" t="s">
        <v>210</v>
      </c>
      <c r="C434" s="461"/>
      <c r="D434" s="461"/>
      <c r="E434" s="461"/>
      <c r="F434" s="461"/>
      <c r="G434" s="461"/>
      <c r="H434" s="461"/>
      <c r="I434" s="461"/>
      <c r="J434" s="461"/>
      <c r="K434" s="461"/>
      <c r="L434" s="461"/>
      <c r="M434" s="461"/>
      <c r="N434" s="461"/>
      <c r="O434" s="462"/>
      <c r="P434" s="88"/>
    </row>
    <row r="435" spans="1:16" ht="50.25" customHeight="1">
      <c r="A435" s="129">
        <f>A433+1</f>
        <v>334</v>
      </c>
      <c r="B435" s="12" t="s">
        <v>140</v>
      </c>
      <c r="C435" s="246" t="s">
        <v>210</v>
      </c>
      <c r="D435" s="116" t="s">
        <v>270</v>
      </c>
      <c r="E435" s="222" t="s">
        <v>394</v>
      </c>
      <c r="F435" s="93" t="s">
        <v>273</v>
      </c>
      <c r="G435" s="426"/>
      <c r="H435" s="426"/>
      <c r="I435" s="426"/>
      <c r="J435" s="426"/>
      <c r="K435" s="426"/>
      <c r="L435" s="426"/>
      <c r="M435" s="426"/>
      <c r="N435" s="406" t="s">
        <v>572</v>
      </c>
      <c r="O435" s="90" t="s">
        <v>460</v>
      </c>
      <c r="P435" s="88"/>
    </row>
    <row r="436" spans="1:27" s="201" customFormat="1" ht="45" customHeight="1">
      <c r="A436" s="202">
        <f>A435+1</f>
        <v>335</v>
      </c>
      <c r="B436" s="197" t="s">
        <v>396</v>
      </c>
      <c r="C436" s="248" t="s">
        <v>330</v>
      </c>
      <c r="D436" s="230" t="s">
        <v>270</v>
      </c>
      <c r="E436" s="231" t="s">
        <v>395</v>
      </c>
      <c r="F436" s="430">
        <v>413.65625</v>
      </c>
      <c r="G436" s="435">
        <v>243.65625</v>
      </c>
      <c r="H436" s="435">
        <v>170</v>
      </c>
      <c r="I436" s="435">
        <v>0</v>
      </c>
      <c r="J436" s="430">
        <v>413.65625</v>
      </c>
      <c r="K436" s="435">
        <v>402.703125</v>
      </c>
      <c r="L436" s="435">
        <v>10.953125</v>
      </c>
      <c r="M436" s="435">
        <v>402.703125</v>
      </c>
      <c r="N436" s="410" t="s">
        <v>572</v>
      </c>
      <c r="O436" s="198" t="s">
        <v>460</v>
      </c>
      <c r="P436" s="199"/>
      <c r="Q436" s="200"/>
      <c r="R436" s="200"/>
      <c r="S436" s="200"/>
      <c r="T436" s="200"/>
      <c r="U436" s="200"/>
      <c r="V436" s="200"/>
      <c r="W436" s="200"/>
      <c r="X436" s="200"/>
      <c r="Y436" s="200"/>
      <c r="Z436" s="200"/>
      <c r="AA436" s="200"/>
    </row>
    <row r="437" spans="1:16" ht="33" customHeight="1">
      <c r="A437" s="79">
        <f>A436+1</f>
        <v>336</v>
      </c>
      <c r="B437" s="12" t="s">
        <v>443</v>
      </c>
      <c r="C437" s="246" t="s">
        <v>330</v>
      </c>
      <c r="D437" s="116" t="s">
        <v>270</v>
      </c>
      <c r="E437" s="222" t="s">
        <v>394</v>
      </c>
      <c r="F437" s="430">
        <v>1892.6153846153845</v>
      </c>
      <c r="G437" s="430">
        <v>615.3076923076923</v>
      </c>
      <c r="H437" s="430">
        <v>1277.3076923076924</v>
      </c>
      <c r="I437" s="430">
        <v>0</v>
      </c>
      <c r="J437" s="430">
        <v>1892.6153846153848</v>
      </c>
      <c r="K437" s="430">
        <v>1747.1538461538462</v>
      </c>
      <c r="L437" s="430">
        <v>145.46153846153845</v>
      </c>
      <c r="M437" s="430">
        <v>1747.1538461538462</v>
      </c>
      <c r="N437" s="406" t="s">
        <v>572</v>
      </c>
      <c r="O437" s="90" t="s">
        <v>460</v>
      </c>
      <c r="P437" s="78"/>
    </row>
    <row r="438" spans="1:15" s="122" customFormat="1" ht="31.5">
      <c r="A438" s="79">
        <f>A437+1</f>
        <v>337</v>
      </c>
      <c r="B438" s="12" t="s">
        <v>532</v>
      </c>
      <c r="C438" s="305" t="s">
        <v>210</v>
      </c>
      <c r="D438" s="232" t="s">
        <v>270</v>
      </c>
      <c r="E438" s="232" t="s">
        <v>394</v>
      </c>
      <c r="F438" s="430">
        <v>14047</v>
      </c>
      <c r="G438" s="455" t="s">
        <v>617</v>
      </c>
      <c r="H438" s="456"/>
      <c r="I438" s="457"/>
      <c r="J438" s="430">
        <v>14065</v>
      </c>
      <c r="K438" s="420" t="s">
        <v>439</v>
      </c>
      <c r="L438" s="420" t="s">
        <v>439</v>
      </c>
      <c r="M438" s="420" t="s">
        <v>439</v>
      </c>
      <c r="N438" s="406" t="s">
        <v>572</v>
      </c>
      <c r="O438" s="90" t="s">
        <v>488</v>
      </c>
    </row>
    <row r="439" spans="1:16" ht="17.25" customHeight="1">
      <c r="A439" s="91">
        <f>A437+1</f>
        <v>337</v>
      </c>
      <c r="B439" s="461" t="s">
        <v>214</v>
      </c>
      <c r="C439" s="461"/>
      <c r="D439" s="461"/>
      <c r="E439" s="461"/>
      <c r="F439" s="461"/>
      <c r="G439" s="461"/>
      <c r="H439" s="461"/>
      <c r="I439" s="461"/>
      <c r="J439" s="461"/>
      <c r="K439" s="461"/>
      <c r="L439" s="461"/>
      <c r="M439" s="461"/>
      <c r="N439" s="461"/>
      <c r="O439" s="462"/>
      <c r="P439" s="88"/>
    </row>
    <row r="440" spans="1:16" ht="35.25" customHeight="1">
      <c r="A440" s="129">
        <f>A438+1</f>
        <v>338</v>
      </c>
      <c r="B440" s="12" t="s">
        <v>140</v>
      </c>
      <c r="C440" s="246" t="s">
        <v>214</v>
      </c>
      <c r="D440" s="116" t="s">
        <v>270</v>
      </c>
      <c r="E440" s="222" t="s">
        <v>394</v>
      </c>
      <c r="F440" s="93" t="s">
        <v>273</v>
      </c>
      <c r="G440" s="426"/>
      <c r="H440" s="426"/>
      <c r="I440" s="426"/>
      <c r="J440" s="426"/>
      <c r="K440" s="426"/>
      <c r="L440" s="426"/>
      <c r="M440" s="426"/>
      <c r="N440" s="406" t="s">
        <v>572</v>
      </c>
      <c r="O440" s="90" t="s">
        <v>460</v>
      </c>
      <c r="P440" s="88"/>
    </row>
    <row r="441" spans="1:27" s="201" customFormat="1" ht="44.25" customHeight="1">
      <c r="A441" s="202">
        <f>A440+1</f>
        <v>339</v>
      </c>
      <c r="B441" s="197" t="s">
        <v>396</v>
      </c>
      <c r="C441" s="248" t="s">
        <v>331</v>
      </c>
      <c r="D441" s="230" t="s">
        <v>270</v>
      </c>
      <c r="E441" s="231" t="s">
        <v>395</v>
      </c>
      <c r="F441" s="430">
        <v>182.515625</v>
      </c>
      <c r="G441" s="435">
        <v>59</v>
      </c>
      <c r="H441" s="435">
        <v>123.515625</v>
      </c>
      <c r="I441" s="435">
        <v>0</v>
      </c>
      <c r="J441" s="430">
        <v>182.515625</v>
      </c>
      <c r="K441" s="435">
        <v>182.515625</v>
      </c>
      <c r="L441" s="435">
        <v>0</v>
      </c>
      <c r="M441" s="435">
        <v>182.515625</v>
      </c>
      <c r="N441" s="410" t="s">
        <v>572</v>
      </c>
      <c r="O441" s="198" t="s">
        <v>460</v>
      </c>
      <c r="P441" s="199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  <c r="AA441" s="200"/>
    </row>
    <row r="442" spans="1:16" ht="37.5" customHeight="1">
      <c r="A442" s="79">
        <f>A441+1</f>
        <v>340</v>
      </c>
      <c r="B442" s="12" t="s">
        <v>443</v>
      </c>
      <c r="C442" s="246" t="s">
        <v>331</v>
      </c>
      <c r="D442" s="116" t="s">
        <v>270</v>
      </c>
      <c r="E442" s="222" t="s">
        <v>394</v>
      </c>
      <c r="F442" s="430">
        <v>113</v>
      </c>
      <c r="G442" s="430">
        <v>93</v>
      </c>
      <c r="H442" s="430">
        <v>20</v>
      </c>
      <c r="I442" s="430">
        <v>0</v>
      </c>
      <c r="J442" s="430">
        <v>113</v>
      </c>
      <c r="K442" s="430">
        <v>113</v>
      </c>
      <c r="L442" s="430">
        <v>0</v>
      </c>
      <c r="M442" s="430">
        <v>113</v>
      </c>
      <c r="N442" s="406" t="s">
        <v>572</v>
      </c>
      <c r="O442" s="90" t="s">
        <v>460</v>
      </c>
      <c r="P442" s="78"/>
    </row>
    <row r="443" spans="1:15" s="122" customFormat="1" ht="42.75" customHeight="1">
      <c r="A443" s="79">
        <f>A442+1</f>
        <v>341</v>
      </c>
      <c r="B443" s="12" t="s">
        <v>532</v>
      </c>
      <c r="C443" s="305" t="s">
        <v>214</v>
      </c>
      <c r="D443" s="232" t="s">
        <v>270</v>
      </c>
      <c r="E443" s="232" t="s">
        <v>394</v>
      </c>
      <c r="F443" s="430">
        <v>27246</v>
      </c>
      <c r="G443" s="455" t="s">
        <v>617</v>
      </c>
      <c r="H443" s="456"/>
      <c r="I443" s="457"/>
      <c r="J443" s="430">
        <v>26630</v>
      </c>
      <c r="K443" s="420" t="s">
        <v>439</v>
      </c>
      <c r="L443" s="420" t="s">
        <v>439</v>
      </c>
      <c r="M443" s="420" t="s">
        <v>439</v>
      </c>
      <c r="N443" s="406" t="s">
        <v>572</v>
      </c>
      <c r="O443" s="90" t="s">
        <v>488</v>
      </c>
    </row>
    <row r="444" spans="1:16" ht="17.25" customHeight="1">
      <c r="A444" s="91">
        <f>A442+1</f>
        <v>341</v>
      </c>
      <c r="B444" s="461" t="s">
        <v>256</v>
      </c>
      <c r="C444" s="461"/>
      <c r="D444" s="461"/>
      <c r="E444" s="461"/>
      <c r="F444" s="461"/>
      <c r="G444" s="461"/>
      <c r="H444" s="461"/>
      <c r="I444" s="461"/>
      <c r="J444" s="461"/>
      <c r="K444" s="461"/>
      <c r="L444" s="461"/>
      <c r="M444" s="461"/>
      <c r="N444" s="461"/>
      <c r="O444" s="462"/>
      <c r="P444" s="88"/>
    </row>
    <row r="445" spans="1:16" ht="35.25" customHeight="1">
      <c r="A445" s="129">
        <f>A443+1</f>
        <v>342</v>
      </c>
      <c r="B445" s="12" t="s">
        <v>140</v>
      </c>
      <c r="C445" s="246" t="s">
        <v>525</v>
      </c>
      <c r="D445" s="116" t="s">
        <v>270</v>
      </c>
      <c r="E445" s="222" t="s">
        <v>394</v>
      </c>
      <c r="F445" s="93" t="s">
        <v>273</v>
      </c>
      <c r="G445" s="426"/>
      <c r="H445" s="426"/>
      <c r="I445" s="426"/>
      <c r="J445" s="426"/>
      <c r="K445" s="426"/>
      <c r="L445" s="426"/>
      <c r="M445" s="426"/>
      <c r="N445" s="406" t="s">
        <v>572</v>
      </c>
      <c r="O445" s="90" t="s">
        <v>460</v>
      </c>
      <c r="P445" s="88"/>
    </row>
    <row r="446" spans="1:27" s="201" customFormat="1" ht="45" customHeight="1">
      <c r="A446" s="202">
        <f>A445+1</f>
        <v>343</v>
      </c>
      <c r="B446" s="197" t="s">
        <v>396</v>
      </c>
      <c r="C446" s="248" t="s">
        <v>332</v>
      </c>
      <c r="D446" s="230" t="s">
        <v>270</v>
      </c>
      <c r="E446" s="231" t="s">
        <v>395</v>
      </c>
      <c r="F446" s="430">
        <v>83</v>
      </c>
      <c r="G446" s="435">
        <v>73</v>
      </c>
      <c r="H446" s="435">
        <v>10</v>
      </c>
      <c r="I446" s="435">
        <v>0</v>
      </c>
      <c r="J446" s="430">
        <v>83</v>
      </c>
      <c r="K446" s="435">
        <v>83</v>
      </c>
      <c r="L446" s="435">
        <v>0</v>
      </c>
      <c r="M446" s="435">
        <v>83</v>
      </c>
      <c r="N446" s="410" t="s">
        <v>572</v>
      </c>
      <c r="O446" s="198" t="s">
        <v>460</v>
      </c>
      <c r="P446" s="199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</row>
    <row r="447" spans="1:16" ht="37.5" customHeight="1">
      <c r="A447" s="79">
        <f>A446+1</f>
        <v>344</v>
      </c>
      <c r="B447" s="12" t="s">
        <v>443</v>
      </c>
      <c r="C447" s="246" t="s">
        <v>332</v>
      </c>
      <c r="D447" s="116" t="s">
        <v>270</v>
      </c>
      <c r="E447" s="222" t="s">
        <v>394</v>
      </c>
      <c r="F447" s="430">
        <v>135</v>
      </c>
      <c r="G447" s="430">
        <v>120</v>
      </c>
      <c r="H447" s="430">
        <v>15</v>
      </c>
      <c r="I447" s="430">
        <v>0</v>
      </c>
      <c r="J447" s="430">
        <v>135</v>
      </c>
      <c r="K447" s="430">
        <v>135</v>
      </c>
      <c r="L447" s="430">
        <v>0</v>
      </c>
      <c r="M447" s="430">
        <v>135</v>
      </c>
      <c r="N447" s="406" t="s">
        <v>572</v>
      </c>
      <c r="O447" s="90" t="s">
        <v>460</v>
      </c>
      <c r="P447" s="78"/>
    </row>
    <row r="448" spans="1:15" s="122" customFormat="1" ht="39" customHeight="1">
      <c r="A448" s="79">
        <f>A447+1</f>
        <v>345</v>
      </c>
      <c r="B448" s="12" t="s">
        <v>532</v>
      </c>
      <c r="C448" s="305" t="s">
        <v>525</v>
      </c>
      <c r="D448" s="232" t="s">
        <v>270</v>
      </c>
      <c r="E448" s="222" t="s">
        <v>394</v>
      </c>
      <c r="F448" s="430">
        <v>4261</v>
      </c>
      <c r="G448" s="455" t="s">
        <v>617</v>
      </c>
      <c r="H448" s="456"/>
      <c r="I448" s="457"/>
      <c r="J448" s="430">
        <v>4286</v>
      </c>
      <c r="K448" s="420" t="s">
        <v>439</v>
      </c>
      <c r="L448" s="420" t="s">
        <v>439</v>
      </c>
      <c r="M448" s="420" t="s">
        <v>439</v>
      </c>
      <c r="N448" s="406" t="s">
        <v>572</v>
      </c>
      <c r="O448" s="90" t="s">
        <v>488</v>
      </c>
    </row>
    <row r="449" spans="1:16" ht="17.25" customHeight="1">
      <c r="A449" s="91">
        <f>A447+1</f>
        <v>345</v>
      </c>
      <c r="B449" s="461" t="s">
        <v>209</v>
      </c>
      <c r="C449" s="461"/>
      <c r="D449" s="461"/>
      <c r="E449" s="461"/>
      <c r="F449" s="461"/>
      <c r="G449" s="461"/>
      <c r="H449" s="461"/>
      <c r="I449" s="461"/>
      <c r="J449" s="461"/>
      <c r="K449" s="461"/>
      <c r="L449" s="461"/>
      <c r="M449" s="461"/>
      <c r="N449" s="461"/>
      <c r="O449" s="462"/>
      <c r="P449" s="88"/>
    </row>
    <row r="450" spans="1:16" ht="31.5" customHeight="1">
      <c r="A450" s="129">
        <f>A448+1</f>
        <v>346</v>
      </c>
      <c r="B450" s="12" t="s">
        <v>140</v>
      </c>
      <c r="C450" s="246" t="s">
        <v>209</v>
      </c>
      <c r="D450" s="116" t="s">
        <v>270</v>
      </c>
      <c r="E450" s="222" t="s">
        <v>394</v>
      </c>
      <c r="F450" s="434">
        <v>6569.692307692308</v>
      </c>
      <c r="G450" s="426">
        <v>3772.6923076923076</v>
      </c>
      <c r="H450" s="426">
        <v>2750</v>
      </c>
      <c r="I450" s="426">
        <v>47</v>
      </c>
      <c r="J450" s="426">
        <v>6569.692307692308</v>
      </c>
      <c r="K450" s="426">
        <v>6256.461538461538</v>
      </c>
      <c r="L450" s="426">
        <v>266.2307692307692</v>
      </c>
      <c r="M450" s="426">
        <v>6303.461538461538</v>
      </c>
      <c r="N450" s="406" t="s">
        <v>572</v>
      </c>
      <c r="O450" s="90" t="s">
        <v>460</v>
      </c>
      <c r="P450" s="88"/>
    </row>
    <row r="451" spans="1:27" s="201" customFormat="1" ht="39" customHeight="1">
      <c r="A451" s="196">
        <f>A450+1</f>
        <v>347</v>
      </c>
      <c r="B451" s="197" t="s">
        <v>396</v>
      </c>
      <c r="C451" s="248" t="s">
        <v>333</v>
      </c>
      <c r="D451" s="230" t="s">
        <v>270</v>
      </c>
      <c r="E451" s="231" t="s">
        <v>395</v>
      </c>
      <c r="F451" s="430">
        <v>87</v>
      </c>
      <c r="G451" s="435">
        <v>87</v>
      </c>
      <c r="H451" s="435">
        <v>0</v>
      </c>
      <c r="I451" s="435">
        <v>0</v>
      </c>
      <c r="J451" s="430">
        <v>87</v>
      </c>
      <c r="K451" s="435">
        <v>87</v>
      </c>
      <c r="L451" s="435">
        <v>0</v>
      </c>
      <c r="M451" s="435">
        <v>87</v>
      </c>
      <c r="N451" s="410" t="s">
        <v>572</v>
      </c>
      <c r="O451" s="198" t="s">
        <v>460</v>
      </c>
      <c r="P451" s="199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</row>
    <row r="452" spans="1:16" ht="42.75" customHeight="1">
      <c r="A452" s="79">
        <f>A451+1</f>
        <v>348</v>
      </c>
      <c r="B452" s="12" t="s">
        <v>443</v>
      </c>
      <c r="C452" s="246" t="s">
        <v>333</v>
      </c>
      <c r="D452" s="116" t="s">
        <v>270</v>
      </c>
      <c r="E452" s="222" t="s">
        <v>394</v>
      </c>
      <c r="F452" s="430">
        <v>100</v>
      </c>
      <c r="G452" s="430">
        <v>99</v>
      </c>
      <c r="H452" s="430">
        <v>0</v>
      </c>
      <c r="I452" s="430">
        <v>1</v>
      </c>
      <c r="J452" s="430">
        <v>100</v>
      </c>
      <c r="K452" s="430">
        <v>99</v>
      </c>
      <c r="L452" s="430">
        <v>0</v>
      </c>
      <c r="M452" s="430">
        <v>100</v>
      </c>
      <c r="N452" s="406" t="s">
        <v>572</v>
      </c>
      <c r="O452" s="90" t="s">
        <v>460</v>
      </c>
      <c r="P452" s="78"/>
    </row>
    <row r="453" spans="1:15" s="122" customFormat="1" ht="44.25" customHeight="1">
      <c r="A453" s="79">
        <f>A452+1</f>
        <v>349</v>
      </c>
      <c r="B453" s="12" t="s">
        <v>532</v>
      </c>
      <c r="C453" s="305" t="s">
        <v>209</v>
      </c>
      <c r="D453" s="232" t="s">
        <v>270</v>
      </c>
      <c r="E453" s="222" t="s">
        <v>394</v>
      </c>
      <c r="F453" s="430">
        <v>29357.384615384617</v>
      </c>
      <c r="G453" s="455" t="s">
        <v>617</v>
      </c>
      <c r="H453" s="456"/>
      <c r="I453" s="457"/>
      <c r="J453" s="430">
        <v>29332</v>
      </c>
      <c r="K453" s="420" t="s">
        <v>439</v>
      </c>
      <c r="L453" s="420" t="s">
        <v>439</v>
      </c>
      <c r="M453" s="420" t="s">
        <v>439</v>
      </c>
      <c r="N453" s="406" t="s">
        <v>572</v>
      </c>
      <c r="O453" s="90" t="s">
        <v>488</v>
      </c>
    </row>
    <row r="454" spans="1:16" ht="17.25" customHeight="1">
      <c r="A454" s="91">
        <f>A453+1</f>
        <v>350</v>
      </c>
      <c r="B454" s="461" t="s">
        <v>244</v>
      </c>
      <c r="C454" s="461"/>
      <c r="D454" s="461"/>
      <c r="E454" s="461"/>
      <c r="F454" s="461"/>
      <c r="G454" s="461"/>
      <c r="H454" s="461"/>
      <c r="I454" s="461"/>
      <c r="J454" s="461"/>
      <c r="K454" s="461"/>
      <c r="L454" s="461"/>
      <c r="M454" s="461"/>
      <c r="N454" s="461"/>
      <c r="O454" s="462"/>
      <c r="P454" s="88"/>
    </row>
    <row r="455" spans="1:16" ht="17.25" customHeight="1">
      <c r="A455" s="91">
        <f>A454+1</f>
        <v>351</v>
      </c>
      <c r="B455" s="461" t="s">
        <v>215</v>
      </c>
      <c r="C455" s="461"/>
      <c r="D455" s="461"/>
      <c r="E455" s="461"/>
      <c r="F455" s="461"/>
      <c r="G455" s="461"/>
      <c r="H455" s="461"/>
      <c r="I455" s="461"/>
      <c r="J455" s="461"/>
      <c r="K455" s="461"/>
      <c r="L455" s="461"/>
      <c r="M455" s="461"/>
      <c r="N455" s="461"/>
      <c r="O455" s="462"/>
      <c r="P455" s="88"/>
    </row>
    <row r="456" spans="1:16" ht="31.5" customHeight="1">
      <c r="A456" s="79">
        <f>A453+1</f>
        <v>350</v>
      </c>
      <c r="B456" s="12" t="s">
        <v>140</v>
      </c>
      <c r="C456" s="246" t="s">
        <v>559</v>
      </c>
      <c r="D456" s="116" t="s">
        <v>270</v>
      </c>
      <c r="E456" s="222" t="s">
        <v>394</v>
      </c>
      <c r="F456" s="434">
        <v>14635.76923076923</v>
      </c>
      <c r="G456" s="426">
        <v>6546.153846153846</v>
      </c>
      <c r="H456" s="426">
        <v>8009.307692307692</v>
      </c>
      <c r="I456" s="426">
        <v>80.3076923076923</v>
      </c>
      <c r="J456" s="426">
        <v>14635.76923076923</v>
      </c>
      <c r="K456" s="426">
        <v>13372.692307692309</v>
      </c>
      <c r="L456" s="426">
        <v>1182.7692307692307</v>
      </c>
      <c r="M456" s="426">
        <v>13453</v>
      </c>
      <c r="N456" s="406" t="s">
        <v>572</v>
      </c>
      <c r="O456" s="90" t="s">
        <v>460</v>
      </c>
      <c r="P456" s="88"/>
    </row>
    <row r="457" spans="1:16" ht="48" customHeight="1">
      <c r="A457" s="79">
        <f>A454+1</f>
        <v>351</v>
      </c>
      <c r="B457" s="12" t="s">
        <v>558</v>
      </c>
      <c r="C457" s="246" t="s">
        <v>559</v>
      </c>
      <c r="D457" s="222" t="s">
        <v>270</v>
      </c>
      <c r="E457" s="222" t="s">
        <v>394</v>
      </c>
      <c r="F457" s="430">
        <v>12200</v>
      </c>
      <c r="G457" s="430">
        <v>0</v>
      </c>
      <c r="H457" s="430">
        <v>0</v>
      </c>
      <c r="I457" s="430">
        <v>12200</v>
      </c>
      <c r="J457" s="430">
        <v>12200</v>
      </c>
      <c r="K457" s="430">
        <v>0</v>
      </c>
      <c r="L457" s="430">
        <v>0</v>
      </c>
      <c r="M457" s="430">
        <v>12200</v>
      </c>
      <c r="N457" s="406" t="s">
        <v>596</v>
      </c>
      <c r="O457" s="90" t="s">
        <v>347</v>
      </c>
      <c r="P457" s="78"/>
    </row>
    <row r="458" spans="1:16" ht="48" customHeight="1">
      <c r="A458" s="79">
        <f>A455+1</f>
        <v>352</v>
      </c>
      <c r="B458" s="12" t="s">
        <v>560</v>
      </c>
      <c r="C458" s="246" t="s">
        <v>309</v>
      </c>
      <c r="D458" s="222" t="s">
        <v>270</v>
      </c>
      <c r="E458" s="222" t="s">
        <v>394</v>
      </c>
      <c r="F458" s="433">
        <v>167000</v>
      </c>
      <c r="G458" s="430">
        <v>0</v>
      </c>
      <c r="H458" s="430">
        <v>0</v>
      </c>
      <c r="I458" s="430">
        <v>167000</v>
      </c>
      <c r="J458" s="430">
        <v>167000</v>
      </c>
      <c r="K458" s="433">
        <v>0</v>
      </c>
      <c r="L458" s="433">
        <v>0</v>
      </c>
      <c r="M458" s="433">
        <v>167000</v>
      </c>
      <c r="N458" s="406" t="s">
        <v>596</v>
      </c>
      <c r="O458" s="90" t="s">
        <v>347</v>
      </c>
      <c r="P458" s="78"/>
    </row>
    <row r="459" spans="1:16" ht="42.75" customHeight="1">
      <c r="A459" s="79">
        <f aca="true" t="shared" si="28" ref="A459:A465">A458+1</f>
        <v>353</v>
      </c>
      <c r="B459" s="12" t="s">
        <v>398</v>
      </c>
      <c r="C459" s="246" t="s">
        <v>215</v>
      </c>
      <c r="D459" s="116" t="s">
        <v>270</v>
      </c>
      <c r="E459" s="222" t="s">
        <v>395</v>
      </c>
      <c r="F459" s="93" t="s">
        <v>273</v>
      </c>
      <c r="G459" s="127"/>
      <c r="H459" s="128"/>
      <c r="I459" s="128"/>
      <c r="J459" s="95"/>
      <c r="K459" s="420" t="s">
        <v>439</v>
      </c>
      <c r="L459" s="420" t="s">
        <v>439</v>
      </c>
      <c r="M459" s="420" t="s">
        <v>439</v>
      </c>
      <c r="N459" s="406" t="s">
        <v>596</v>
      </c>
      <c r="O459" s="90" t="s">
        <v>461</v>
      </c>
      <c r="P459" s="78"/>
    </row>
    <row r="460" spans="1:27" s="201" customFormat="1" ht="48" customHeight="1">
      <c r="A460" s="196">
        <f t="shared" si="28"/>
        <v>354</v>
      </c>
      <c r="B460" s="197" t="s">
        <v>442</v>
      </c>
      <c r="C460" s="248" t="s">
        <v>309</v>
      </c>
      <c r="D460" s="231" t="s">
        <v>270</v>
      </c>
      <c r="E460" s="231" t="s">
        <v>392</v>
      </c>
      <c r="F460" s="430">
        <v>2900</v>
      </c>
      <c r="G460" s="435">
        <v>872.0833333333334</v>
      </c>
      <c r="H460" s="435">
        <v>1956.6666666666667</v>
      </c>
      <c r="I460" s="435">
        <v>71.25</v>
      </c>
      <c r="J460" s="430">
        <v>2900</v>
      </c>
      <c r="K460" s="435">
        <v>2358.666666666667</v>
      </c>
      <c r="L460" s="435">
        <v>470.0833333333333</v>
      </c>
      <c r="M460" s="435">
        <v>2429.9166666666665</v>
      </c>
      <c r="N460" s="409" t="s">
        <v>572</v>
      </c>
      <c r="O460" s="198" t="s">
        <v>460</v>
      </c>
      <c r="P460" s="199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  <c r="AA460" s="200"/>
    </row>
    <row r="461" spans="1:16" ht="46.5" customHeight="1">
      <c r="A461" s="79">
        <f t="shared" si="28"/>
        <v>355</v>
      </c>
      <c r="B461" s="12" t="s">
        <v>396</v>
      </c>
      <c r="C461" s="106" t="s">
        <v>309</v>
      </c>
      <c r="D461" s="116" t="s">
        <v>270</v>
      </c>
      <c r="E461" s="222" t="s">
        <v>395</v>
      </c>
      <c r="F461" s="430">
        <v>2539.423076923077</v>
      </c>
      <c r="G461" s="430">
        <v>872.1923076923077</v>
      </c>
      <c r="H461" s="430">
        <v>1597.1153846153845</v>
      </c>
      <c r="I461" s="430">
        <v>70.11538461538461</v>
      </c>
      <c r="J461" s="430">
        <v>2539.423076923077</v>
      </c>
      <c r="K461" s="430">
        <v>2159.9230769230767</v>
      </c>
      <c r="L461" s="430">
        <v>309.38461538461536</v>
      </c>
      <c r="M461" s="430">
        <v>2230.038461538462</v>
      </c>
      <c r="N461" s="406" t="s">
        <v>572</v>
      </c>
      <c r="O461" s="90" t="s">
        <v>460</v>
      </c>
      <c r="P461" s="78"/>
    </row>
    <row r="462" spans="1:16" ht="36" customHeight="1">
      <c r="A462" s="79">
        <f t="shared" si="28"/>
        <v>356</v>
      </c>
      <c r="B462" s="12" t="s">
        <v>443</v>
      </c>
      <c r="C462" s="246" t="s">
        <v>309</v>
      </c>
      <c r="D462" s="116" t="s">
        <v>270</v>
      </c>
      <c r="E462" s="222" t="s">
        <v>394</v>
      </c>
      <c r="F462" s="430">
        <v>15903.846153846154</v>
      </c>
      <c r="G462" s="430">
        <v>3428.230769230769</v>
      </c>
      <c r="H462" s="430">
        <v>12245.846153846154</v>
      </c>
      <c r="I462" s="430">
        <v>229.76923076923077</v>
      </c>
      <c r="J462" s="430">
        <v>15903.846153846154</v>
      </c>
      <c r="K462" s="430">
        <v>13037.846153846154</v>
      </c>
      <c r="L462" s="430">
        <v>2636.230769230769</v>
      </c>
      <c r="M462" s="430">
        <v>13267.615384615385</v>
      </c>
      <c r="N462" s="406" t="s">
        <v>572</v>
      </c>
      <c r="O462" s="90" t="s">
        <v>460</v>
      </c>
      <c r="P462" s="78"/>
    </row>
    <row r="463" spans="1:15" s="122" customFormat="1" ht="39" customHeight="1">
      <c r="A463" s="79">
        <f t="shared" si="28"/>
        <v>357</v>
      </c>
      <c r="B463" s="12" t="s">
        <v>532</v>
      </c>
      <c r="C463" s="305" t="s">
        <v>215</v>
      </c>
      <c r="D463" s="232" t="s">
        <v>270</v>
      </c>
      <c r="E463" s="222" t="s">
        <v>394</v>
      </c>
      <c r="F463" s="430">
        <v>32270.23076923077</v>
      </c>
      <c r="G463" s="455" t="s">
        <v>617</v>
      </c>
      <c r="H463" s="456"/>
      <c r="I463" s="457"/>
      <c r="J463" s="430">
        <v>32373</v>
      </c>
      <c r="K463" s="420" t="s">
        <v>439</v>
      </c>
      <c r="L463" s="420" t="s">
        <v>439</v>
      </c>
      <c r="M463" s="420" t="s">
        <v>439</v>
      </c>
      <c r="N463" s="406" t="s">
        <v>572</v>
      </c>
      <c r="O463" s="90" t="s">
        <v>488</v>
      </c>
    </row>
    <row r="464" spans="1:16" ht="35.25" customHeight="1">
      <c r="A464" s="79">
        <f t="shared" si="28"/>
        <v>358</v>
      </c>
      <c r="B464" s="12" t="s">
        <v>464</v>
      </c>
      <c r="C464" s="246" t="s">
        <v>309</v>
      </c>
      <c r="D464" s="116" t="s">
        <v>281</v>
      </c>
      <c r="E464" s="222" t="s">
        <v>394</v>
      </c>
      <c r="F464" s="420">
        <v>46807.692307692305</v>
      </c>
      <c r="G464" s="420">
        <v>1002.2307692307693</v>
      </c>
      <c r="H464" s="420">
        <v>45576.92307692308</v>
      </c>
      <c r="I464" s="420">
        <v>228.53846153846155</v>
      </c>
      <c r="J464" s="436">
        <v>46807.692307692305</v>
      </c>
      <c r="K464" s="420">
        <v>38893.53846153846</v>
      </c>
      <c r="L464" s="420">
        <v>7685.615384615385</v>
      </c>
      <c r="M464" s="420">
        <v>39122.07692307692</v>
      </c>
      <c r="N464" s="132" t="s">
        <v>596</v>
      </c>
      <c r="O464" s="90" t="s">
        <v>597</v>
      </c>
      <c r="P464" s="88"/>
    </row>
    <row r="465" spans="1:16" ht="34.5" customHeight="1">
      <c r="A465" s="79">
        <f t="shared" si="28"/>
        <v>359</v>
      </c>
      <c r="B465" s="12" t="s">
        <v>477</v>
      </c>
      <c r="C465" s="246" t="s">
        <v>309</v>
      </c>
      <c r="D465" s="222" t="s">
        <v>514</v>
      </c>
      <c r="E465" s="222" t="s">
        <v>394</v>
      </c>
      <c r="F465" s="420">
        <v>25000</v>
      </c>
      <c r="G465" s="420">
        <v>0</v>
      </c>
      <c r="H465" s="420">
        <v>0</v>
      </c>
      <c r="I465" s="420">
        <v>25000</v>
      </c>
      <c r="J465" s="420">
        <v>25000</v>
      </c>
      <c r="K465" s="420">
        <v>0</v>
      </c>
      <c r="L465" s="420">
        <v>0</v>
      </c>
      <c r="M465" s="420">
        <v>25000</v>
      </c>
      <c r="N465" s="407" t="s">
        <v>596</v>
      </c>
      <c r="O465" s="90" t="s">
        <v>157</v>
      </c>
      <c r="P465" s="78"/>
    </row>
    <row r="466" spans="1:16" ht="17.25" customHeight="1">
      <c r="A466" s="91">
        <f>A462+1</f>
        <v>357</v>
      </c>
      <c r="B466" s="461" t="s">
        <v>216</v>
      </c>
      <c r="C466" s="461"/>
      <c r="D466" s="461"/>
      <c r="E466" s="461"/>
      <c r="F466" s="461"/>
      <c r="G466" s="461"/>
      <c r="H466" s="461"/>
      <c r="I466" s="461"/>
      <c r="J466" s="461"/>
      <c r="K466" s="461"/>
      <c r="L466" s="461"/>
      <c r="M466" s="461"/>
      <c r="N466" s="461"/>
      <c r="O466" s="462"/>
      <c r="P466" s="88"/>
    </row>
    <row r="467" spans="1:16" ht="31.5" customHeight="1">
      <c r="A467" s="129">
        <f>A465+1</f>
        <v>360</v>
      </c>
      <c r="B467" s="12" t="s">
        <v>140</v>
      </c>
      <c r="C467" s="246" t="s">
        <v>216</v>
      </c>
      <c r="D467" s="116" t="s">
        <v>270</v>
      </c>
      <c r="E467" s="222" t="s">
        <v>394</v>
      </c>
      <c r="F467" s="434">
        <v>34024.692307692305</v>
      </c>
      <c r="G467" s="426">
        <v>5983.461538461538</v>
      </c>
      <c r="H467" s="426">
        <v>27897.23076923077</v>
      </c>
      <c r="I467" s="426">
        <v>144</v>
      </c>
      <c r="J467" s="426">
        <v>34024.692307692305</v>
      </c>
      <c r="K467" s="426">
        <v>29881.307692307688</v>
      </c>
      <c r="L467" s="426">
        <v>3999.3846153846152</v>
      </c>
      <c r="M467" s="426">
        <v>30025.307692307688</v>
      </c>
      <c r="N467" s="406" t="s">
        <v>572</v>
      </c>
      <c r="O467" s="90" t="s">
        <v>460</v>
      </c>
      <c r="P467" s="88"/>
    </row>
    <row r="468" spans="1:16" ht="48.75" customHeight="1">
      <c r="A468" s="129">
        <f>A467+1</f>
        <v>361</v>
      </c>
      <c r="B468" s="12" t="s">
        <v>398</v>
      </c>
      <c r="C468" s="246" t="s">
        <v>216</v>
      </c>
      <c r="D468" s="116" t="s">
        <v>270</v>
      </c>
      <c r="E468" s="222" t="s">
        <v>395</v>
      </c>
      <c r="F468" s="93" t="s">
        <v>273</v>
      </c>
      <c r="G468" s="127"/>
      <c r="H468" s="128"/>
      <c r="I468" s="128"/>
      <c r="J468" s="95"/>
      <c r="K468" s="420" t="s">
        <v>439</v>
      </c>
      <c r="L468" s="420" t="s">
        <v>439</v>
      </c>
      <c r="M468" s="420" t="s">
        <v>439</v>
      </c>
      <c r="N468" s="406" t="s">
        <v>596</v>
      </c>
      <c r="O468" s="90" t="s">
        <v>461</v>
      </c>
      <c r="P468" s="78"/>
    </row>
    <row r="469" spans="1:27" s="201" customFormat="1" ht="48" customHeight="1">
      <c r="A469" s="196">
        <f aca="true" t="shared" si="29" ref="A469:A474">A468+1</f>
        <v>362</v>
      </c>
      <c r="B469" s="197" t="s">
        <v>442</v>
      </c>
      <c r="C469" s="248" t="s">
        <v>335</v>
      </c>
      <c r="D469" s="231" t="s">
        <v>270</v>
      </c>
      <c r="E469" s="231" t="s">
        <v>392</v>
      </c>
      <c r="F469" s="430">
        <v>7188.75</v>
      </c>
      <c r="G469" s="435">
        <v>1255.9166666666667</v>
      </c>
      <c r="H469" s="435">
        <v>5853.833333333333</v>
      </c>
      <c r="I469" s="435">
        <v>79</v>
      </c>
      <c r="J469" s="430">
        <v>7188.75</v>
      </c>
      <c r="K469" s="435">
        <v>5599.416666666667</v>
      </c>
      <c r="L469" s="435">
        <v>1510.3333333333333</v>
      </c>
      <c r="M469" s="435">
        <v>5678.416666666667</v>
      </c>
      <c r="N469" s="409" t="s">
        <v>572</v>
      </c>
      <c r="O469" s="198" t="s">
        <v>460</v>
      </c>
      <c r="P469" s="199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  <c r="AA469" s="200"/>
    </row>
    <row r="470" spans="1:16" ht="46.5" customHeight="1">
      <c r="A470" s="79">
        <f t="shared" si="29"/>
        <v>363</v>
      </c>
      <c r="B470" s="12" t="s">
        <v>396</v>
      </c>
      <c r="C470" s="246" t="s">
        <v>335</v>
      </c>
      <c r="D470" s="116" t="s">
        <v>270</v>
      </c>
      <c r="E470" s="222" t="s">
        <v>395</v>
      </c>
      <c r="F470" s="430">
        <v>8451.46875</v>
      </c>
      <c r="G470" s="430">
        <v>1387.984375</v>
      </c>
      <c r="H470" s="430">
        <v>6980.421875</v>
      </c>
      <c r="I470" s="430">
        <v>83.0625</v>
      </c>
      <c r="J470" s="430">
        <v>8451.46875</v>
      </c>
      <c r="K470" s="430">
        <v>6953.15625</v>
      </c>
      <c r="L470" s="430">
        <v>1415.25</v>
      </c>
      <c r="M470" s="430">
        <v>7036.21875</v>
      </c>
      <c r="N470" s="406" t="s">
        <v>572</v>
      </c>
      <c r="O470" s="90" t="s">
        <v>460</v>
      </c>
      <c r="P470" s="78"/>
    </row>
    <row r="471" spans="1:16" ht="36" customHeight="1">
      <c r="A471" s="79">
        <f t="shared" si="29"/>
        <v>364</v>
      </c>
      <c r="B471" s="12" t="s">
        <v>443</v>
      </c>
      <c r="C471" s="246" t="s">
        <v>335</v>
      </c>
      <c r="D471" s="116" t="s">
        <v>270</v>
      </c>
      <c r="E471" s="222" t="s">
        <v>394</v>
      </c>
      <c r="F471" s="430">
        <v>32592.615384615383</v>
      </c>
      <c r="G471" s="430">
        <v>2992.5384615384614</v>
      </c>
      <c r="H471" s="430">
        <v>29427.076923076922</v>
      </c>
      <c r="I471" s="430">
        <v>173</v>
      </c>
      <c r="J471" s="430">
        <v>32592.615384615383</v>
      </c>
      <c r="K471" s="430">
        <v>27351.30769230769</v>
      </c>
      <c r="L471" s="430">
        <v>5068.307692307692</v>
      </c>
      <c r="M471" s="430">
        <v>27524.30769230769</v>
      </c>
      <c r="N471" s="406" t="s">
        <v>572</v>
      </c>
      <c r="O471" s="90" t="s">
        <v>460</v>
      </c>
      <c r="P471" s="78"/>
    </row>
    <row r="472" spans="1:16" ht="43.5" customHeight="1">
      <c r="A472" s="272">
        <f t="shared" si="29"/>
        <v>365</v>
      </c>
      <c r="B472" s="308" t="s">
        <v>504</v>
      </c>
      <c r="C472" s="274" t="s">
        <v>335</v>
      </c>
      <c r="D472" s="275" t="s">
        <v>270</v>
      </c>
      <c r="E472" s="276" t="s">
        <v>394</v>
      </c>
      <c r="F472" s="458" t="s">
        <v>633</v>
      </c>
      <c r="G472" s="459"/>
      <c r="H472" s="459"/>
      <c r="I472" s="459"/>
      <c r="J472" s="459">
        <v>8088.461538461538</v>
      </c>
      <c r="K472" s="459"/>
      <c r="L472" s="459"/>
      <c r="M472" s="459"/>
      <c r="N472" s="460"/>
      <c r="O472" s="445" t="s">
        <v>639</v>
      </c>
      <c r="P472" s="77"/>
    </row>
    <row r="473" spans="1:15" s="122" customFormat="1" ht="37.5" customHeight="1">
      <c r="A473" s="79">
        <f t="shared" si="29"/>
        <v>366</v>
      </c>
      <c r="B473" s="12" t="s">
        <v>532</v>
      </c>
      <c r="C473" s="305" t="s">
        <v>216</v>
      </c>
      <c r="D473" s="232" t="s">
        <v>270</v>
      </c>
      <c r="E473" s="222" t="s">
        <v>394</v>
      </c>
      <c r="F473" s="422">
        <v>75267.23076923077</v>
      </c>
      <c r="G473" s="455" t="s">
        <v>617</v>
      </c>
      <c r="H473" s="456"/>
      <c r="I473" s="457"/>
      <c r="J473" s="422">
        <v>75431</v>
      </c>
      <c r="K473" s="420" t="s">
        <v>439</v>
      </c>
      <c r="L473" s="420" t="s">
        <v>439</v>
      </c>
      <c r="M473" s="420" t="s">
        <v>439</v>
      </c>
      <c r="N473" s="406" t="s">
        <v>572</v>
      </c>
      <c r="O473" s="90" t="s">
        <v>488</v>
      </c>
    </row>
    <row r="474" spans="1:16" ht="35.25" customHeight="1">
      <c r="A474" s="79">
        <f t="shared" si="29"/>
        <v>367</v>
      </c>
      <c r="B474" s="12" t="s">
        <v>464</v>
      </c>
      <c r="C474" s="246" t="s">
        <v>335</v>
      </c>
      <c r="D474" s="116" t="s">
        <v>281</v>
      </c>
      <c r="E474" s="222" t="s">
        <v>394</v>
      </c>
      <c r="F474" s="434">
        <v>125465.38461538461</v>
      </c>
      <c r="G474" s="426">
        <v>892</v>
      </c>
      <c r="H474" s="426">
        <v>123872.92307692308</v>
      </c>
      <c r="I474" s="426">
        <v>700.4615384615385</v>
      </c>
      <c r="J474" s="437">
        <v>125465.38461538461</v>
      </c>
      <c r="K474" s="426">
        <v>105045.30769230769</v>
      </c>
      <c r="L474" s="426">
        <v>19719.615384615383</v>
      </c>
      <c r="M474" s="426">
        <v>105745.76923076922</v>
      </c>
      <c r="N474" s="132" t="s">
        <v>596</v>
      </c>
      <c r="O474" s="90" t="s">
        <v>597</v>
      </c>
      <c r="P474" s="88"/>
    </row>
    <row r="475" spans="1:16" ht="17.25" customHeight="1">
      <c r="A475" s="91">
        <f>A471+1</f>
        <v>365</v>
      </c>
      <c r="B475" s="461" t="s">
        <v>257</v>
      </c>
      <c r="C475" s="461"/>
      <c r="D475" s="461"/>
      <c r="E475" s="461"/>
      <c r="F475" s="461"/>
      <c r="G475" s="461"/>
      <c r="H475" s="461"/>
      <c r="I475" s="461"/>
      <c r="J475" s="461"/>
      <c r="K475" s="461"/>
      <c r="L475" s="461"/>
      <c r="M475" s="461"/>
      <c r="N475" s="461"/>
      <c r="O475" s="462"/>
      <c r="P475" s="88"/>
    </row>
    <row r="476" spans="1:16" ht="31.5" customHeight="1">
      <c r="A476" s="129">
        <f>A474+1</f>
        <v>368</v>
      </c>
      <c r="B476" s="12" t="s">
        <v>140</v>
      </c>
      <c r="C476" s="246" t="s">
        <v>257</v>
      </c>
      <c r="D476" s="116" t="s">
        <v>270</v>
      </c>
      <c r="E476" s="222" t="s">
        <v>394</v>
      </c>
      <c r="F476" s="434">
        <v>26588.846153846152</v>
      </c>
      <c r="G476" s="426">
        <v>8227.923076923076</v>
      </c>
      <c r="H476" s="426">
        <v>18251.153846153848</v>
      </c>
      <c r="I476" s="426">
        <v>109.76923076923077</v>
      </c>
      <c r="J476" s="426">
        <v>26588.846153846152</v>
      </c>
      <c r="K476" s="426">
        <v>24311.30769230769</v>
      </c>
      <c r="L476" s="426">
        <v>2167.769230769231</v>
      </c>
      <c r="M476" s="426">
        <v>24421.076923076922</v>
      </c>
      <c r="N476" s="406" t="s">
        <v>572</v>
      </c>
      <c r="O476" s="90" t="s">
        <v>460</v>
      </c>
      <c r="P476" s="88"/>
    </row>
    <row r="477" spans="1:16" ht="43.5" customHeight="1">
      <c r="A477" s="79">
        <f aca="true" t="shared" si="30" ref="A477:A482">A476+1</f>
        <v>369</v>
      </c>
      <c r="B477" s="12" t="s">
        <v>398</v>
      </c>
      <c r="C477" s="246" t="s">
        <v>257</v>
      </c>
      <c r="D477" s="116" t="s">
        <v>270</v>
      </c>
      <c r="E477" s="222" t="s">
        <v>395</v>
      </c>
      <c r="F477" s="93" t="s">
        <v>273</v>
      </c>
      <c r="G477" s="127"/>
      <c r="H477" s="128"/>
      <c r="I477" s="128"/>
      <c r="J477" s="95"/>
      <c r="K477" s="420" t="s">
        <v>439</v>
      </c>
      <c r="L477" s="420" t="s">
        <v>439</v>
      </c>
      <c r="M477" s="420" t="s">
        <v>439</v>
      </c>
      <c r="N477" s="406" t="s">
        <v>596</v>
      </c>
      <c r="O477" s="90" t="s">
        <v>461</v>
      </c>
      <c r="P477" s="78"/>
    </row>
    <row r="478" spans="1:27" s="201" customFormat="1" ht="47.25" customHeight="1">
      <c r="A478" s="196">
        <f t="shared" si="30"/>
        <v>370</v>
      </c>
      <c r="B478" s="197" t="s">
        <v>396</v>
      </c>
      <c r="C478" s="248" t="s">
        <v>336</v>
      </c>
      <c r="D478" s="230" t="s">
        <v>270</v>
      </c>
      <c r="E478" s="231" t="s">
        <v>395</v>
      </c>
      <c r="F478" s="430">
        <v>2714.6862745098038</v>
      </c>
      <c r="G478" s="435">
        <v>1346.8431372549019</v>
      </c>
      <c r="H478" s="435">
        <v>1357.9607843137255</v>
      </c>
      <c r="I478" s="435">
        <v>9.882352941176471</v>
      </c>
      <c r="J478" s="430">
        <v>2714.686274509804</v>
      </c>
      <c r="K478" s="435">
        <v>2462.470588235294</v>
      </c>
      <c r="L478" s="435">
        <v>242.33333333333334</v>
      </c>
      <c r="M478" s="435">
        <v>2472.3529411764707</v>
      </c>
      <c r="N478" s="410" t="s">
        <v>572</v>
      </c>
      <c r="O478" s="198" t="s">
        <v>460</v>
      </c>
      <c r="P478" s="199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  <c r="AA478" s="200"/>
    </row>
    <row r="479" spans="1:16" ht="36" customHeight="1">
      <c r="A479" s="79">
        <f t="shared" si="30"/>
        <v>371</v>
      </c>
      <c r="B479" s="12" t="s">
        <v>443</v>
      </c>
      <c r="C479" s="246" t="s">
        <v>336</v>
      </c>
      <c r="D479" s="116" t="s">
        <v>270</v>
      </c>
      <c r="E479" s="222" t="s">
        <v>394</v>
      </c>
      <c r="F479" s="430">
        <v>13337.615384615385</v>
      </c>
      <c r="G479" s="430">
        <v>3363.6153846153848</v>
      </c>
      <c r="H479" s="430">
        <v>9943.538461538461</v>
      </c>
      <c r="I479" s="430">
        <v>30.46153846153846</v>
      </c>
      <c r="J479" s="430">
        <v>13337.615384615385</v>
      </c>
      <c r="K479" s="430">
        <v>11479.384615384615</v>
      </c>
      <c r="L479" s="430">
        <v>1827.7692307692307</v>
      </c>
      <c r="M479" s="430">
        <v>11509.846153846154</v>
      </c>
      <c r="N479" s="406" t="s">
        <v>572</v>
      </c>
      <c r="O479" s="90" t="s">
        <v>460</v>
      </c>
      <c r="P479" s="78"/>
    </row>
    <row r="480" spans="1:15" s="122" customFormat="1" ht="41.25" customHeight="1">
      <c r="A480" s="79">
        <f t="shared" si="30"/>
        <v>372</v>
      </c>
      <c r="B480" s="12" t="s">
        <v>532</v>
      </c>
      <c r="C480" s="305" t="s">
        <v>257</v>
      </c>
      <c r="D480" s="232" t="s">
        <v>270</v>
      </c>
      <c r="E480" s="222" t="s">
        <v>394</v>
      </c>
      <c r="F480" s="430">
        <v>42842.38461538462</v>
      </c>
      <c r="G480" s="455" t="s">
        <v>617</v>
      </c>
      <c r="H480" s="456"/>
      <c r="I480" s="457"/>
      <c r="J480" s="430">
        <v>43189</v>
      </c>
      <c r="K480" s="420" t="s">
        <v>439</v>
      </c>
      <c r="L480" s="420" t="s">
        <v>439</v>
      </c>
      <c r="M480" s="420" t="s">
        <v>439</v>
      </c>
      <c r="N480" s="406" t="s">
        <v>572</v>
      </c>
      <c r="O480" s="90" t="s">
        <v>488</v>
      </c>
    </row>
    <row r="481" spans="1:16" ht="39" customHeight="1">
      <c r="A481" s="272">
        <f t="shared" si="30"/>
        <v>373</v>
      </c>
      <c r="B481" s="308" t="s">
        <v>505</v>
      </c>
      <c r="C481" s="274" t="s">
        <v>336</v>
      </c>
      <c r="D481" s="275" t="s">
        <v>270</v>
      </c>
      <c r="E481" s="276" t="s">
        <v>394</v>
      </c>
      <c r="F481" s="458" t="s">
        <v>633</v>
      </c>
      <c r="G481" s="459"/>
      <c r="H481" s="459"/>
      <c r="I481" s="459"/>
      <c r="J481" s="459">
        <v>19725.384615384617</v>
      </c>
      <c r="K481" s="459"/>
      <c r="L481" s="459"/>
      <c r="M481" s="459"/>
      <c r="N481" s="460"/>
      <c r="O481" s="445" t="s">
        <v>639</v>
      </c>
      <c r="P481" s="77"/>
    </row>
    <row r="482" spans="1:16" ht="35.25" customHeight="1">
      <c r="A482" s="79">
        <f t="shared" si="30"/>
        <v>374</v>
      </c>
      <c r="B482" s="12" t="s">
        <v>464</v>
      </c>
      <c r="C482" s="246" t="s">
        <v>336</v>
      </c>
      <c r="D482" s="116" t="s">
        <v>281</v>
      </c>
      <c r="E482" s="222" t="s">
        <v>394</v>
      </c>
      <c r="F482" s="434">
        <v>44097.69230769231</v>
      </c>
      <c r="G482" s="426">
        <v>946.3846153846154</v>
      </c>
      <c r="H482" s="426">
        <v>42941.46153846154</v>
      </c>
      <c r="I482" s="426">
        <v>209.84615384615384</v>
      </c>
      <c r="J482" s="437">
        <v>44097.69230769231</v>
      </c>
      <c r="K482" s="426">
        <v>37617.61538461538</v>
      </c>
      <c r="L482" s="426">
        <v>6270.2307692307695</v>
      </c>
      <c r="M482" s="426">
        <v>37827.46153846154</v>
      </c>
      <c r="N482" s="132" t="s">
        <v>596</v>
      </c>
      <c r="O482" s="90" t="s">
        <v>597</v>
      </c>
      <c r="P482" s="88"/>
    </row>
    <row r="483" spans="1:16" ht="17.25" customHeight="1">
      <c r="A483" s="91">
        <f>A479+1</f>
        <v>372</v>
      </c>
      <c r="B483" s="461" t="s">
        <v>217</v>
      </c>
      <c r="C483" s="461"/>
      <c r="D483" s="461"/>
      <c r="E483" s="461"/>
      <c r="F483" s="461"/>
      <c r="G483" s="461"/>
      <c r="H483" s="461"/>
      <c r="I483" s="461"/>
      <c r="J483" s="461"/>
      <c r="K483" s="461"/>
      <c r="L483" s="461"/>
      <c r="M483" s="461"/>
      <c r="N483" s="461"/>
      <c r="O483" s="462"/>
      <c r="P483" s="88"/>
    </row>
    <row r="484" spans="1:16" ht="31.5" customHeight="1">
      <c r="A484" s="129">
        <f>A482+1</f>
        <v>375</v>
      </c>
      <c r="B484" s="12" t="s">
        <v>140</v>
      </c>
      <c r="C484" s="246" t="s">
        <v>217</v>
      </c>
      <c r="D484" s="116" t="s">
        <v>270</v>
      </c>
      <c r="E484" s="222" t="s">
        <v>394</v>
      </c>
      <c r="F484" s="434">
        <v>10390.76923076923</v>
      </c>
      <c r="G484" s="426">
        <v>3750.4615384615386</v>
      </c>
      <c r="H484" s="426">
        <v>6596.538461538462</v>
      </c>
      <c r="I484" s="426">
        <v>43.76923076923077</v>
      </c>
      <c r="J484" s="426">
        <v>10390.76923076923</v>
      </c>
      <c r="K484" s="426">
        <v>9497.461538461539</v>
      </c>
      <c r="L484" s="426">
        <v>849.5384615384615</v>
      </c>
      <c r="M484" s="426">
        <v>9541.23076923077</v>
      </c>
      <c r="N484" s="406" t="s">
        <v>572</v>
      </c>
      <c r="O484" s="90" t="s">
        <v>460</v>
      </c>
      <c r="P484" s="88"/>
    </row>
    <row r="485" spans="1:16" ht="44.25" customHeight="1">
      <c r="A485" s="79">
        <f aca="true" t="shared" si="31" ref="A485:A490">A484+1</f>
        <v>376</v>
      </c>
      <c r="B485" s="12" t="s">
        <v>398</v>
      </c>
      <c r="C485" s="246" t="s">
        <v>217</v>
      </c>
      <c r="D485" s="116" t="s">
        <v>270</v>
      </c>
      <c r="E485" s="222" t="s">
        <v>395</v>
      </c>
      <c r="F485" s="93" t="s">
        <v>273</v>
      </c>
      <c r="G485" s="127"/>
      <c r="H485" s="128"/>
      <c r="I485" s="128"/>
      <c r="J485" s="95"/>
      <c r="K485" s="420" t="s">
        <v>439</v>
      </c>
      <c r="L485" s="420" t="s">
        <v>439</v>
      </c>
      <c r="M485" s="420" t="s">
        <v>439</v>
      </c>
      <c r="N485" s="406" t="s">
        <v>596</v>
      </c>
      <c r="O485" s="90" t="s">
        <v>461</v>
      </c>
      <c r="P485" s="78"/>
    </row>
    <row r="486" spans="1:27" s="201" customFormat="1" ht="43.5" customHeight="1">
      <c r="A486" s="196">
        <f t="shared" si="31"/>
        <v>377</v>
      </c>
      <c r="B486" s="197" t="s">
        <v>396</v>
      </c>
      <c r="C486" s="248" t="s">
        <v>337</v>
      </c>
      <c r="D486" s="230" t="s">
        <v>270</v>
      </c>
      <c r="E486" s="231" t="s">
        <v>395</v>
      </c>
      <c r="F486" s="430">
        <v>2204.705882352941</v>
      </c>
      <c r="G486" s="435">
        <v>700.5490196078431</v>
      </c>
      <c r="H486" s="435">
        <v>1361.7254901960785</v>
      </c>
      <c r="I486" s="435">
        <v>142.4313725490196</v>
      </c>
      <c r="J486" s="430">
        <v>2204.705882352941</v>
      </c>
      <c r="K486" s="435">
        <v>1596.6078431372548</v>
      </c>
      <c r="L486" s="435">
        <v>465.6666666666667</v>
      </c>
      <c r="M486" s="435">
        <v>1739.0392156862742</v>
      </c>
      <c r="N486" s="410" t="s">
        <v>572</v>
      </c>
      <c r="O486" s="198" t="s">
        <v>460</v>
      </c>
      <c r="P486" s="199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  <c r="AA486" s="200"/>
    </row>
    <row r="487" spans="1:16" ht="36" customHeight="1">
      <c r="A487" s="79">
        <f t="shared" si="31"/>
        <v>378</v>
      </c>
      <c r="B487" s="12" t="s">
        <v>443</v>
      </c>
      <c r="C487" s="246" t="s">
        <v>337</v>
      </c>
      <c r="D487" s="116" t="s">
        <v>270</v>
      </c>
      <c r="E487" s="222" t="s">
        <v>394</v>
      </c>
      <c r="F487" s="430">
        <v>14438.153846153846</v>
      </c>
      <c r="G487" s="430">
        <v>4576.538461538462</v>
      </c>
      <c r="H487" s="430">
        <v>9726.615384615385</v>
      </c>
      <c r="I487" s="430">
        <v>135</v>
      </c>
      <c r="J487" s="430">
        <v>14438.153846153848</v>
      </c>
      <c r="K487" s="430">
        <v>11874.076923076924</v>
      </c>
      <c r="L487" s="430">
        <v>2429.076923076923</v>
      </c>
      <c r="M487" s="430">
        <v>12009.076923076926</v>
      </c>
      <c r="N487" s="406" t="s">
        <v>572</v>
      </c>
      <c r="O487" s="90" t="s">
        <v>460</v>
      </c>
      <c r="P487" s="78"/>
    </row>
    <row r="488" spans="1:16" ht="43.5" customHeight="1">
      <c r="A488" s="272">
        <f t="shared" si="31"/>
        <v>379</v>
      </c>
      <c r="B488" s="308" t="s">
        <v>506</v>
      </c>
      <c r="C488" s="274" t="s">
        <v>337</v>
      </c>
      <c r="D488" s="275" t="s">
        <v>270</v>
      </c>
      <c r="E488" s="276" t="s">
        <v>394</v>
      </c>
      <c r="F488" s="458" t="s">
        <v>633</v>
      </c>
      <c r="G488" s="459"/>
      <c r="H488" s="459"/>
      <c r="I488" s="459"/>
      <c r="J488" s="459">
        <v>8965.384615384615</v>
      </c>
      <c r="K488" s="459"/>
      <c r="L488" s="459"/>
      <c r="M488" s="459"/>
      <c r="N488" s="460"/>
      <c r="O488" s="445" t="s">
        <v>639</v>
      </c>
      <c r="P488" s="77"/>
    </row>
    <row r="489" spans="1:15" s="122" customFormat="1" ht="40.5" customHeight="1">
      <c r="A489" s="79">
        <f t="shared" si="31"/>
        <v>380</v>
      </c>
      <c r="B489" s="12" t="s">
        <v>532</v>
      </c>
      <c r="C489" s="305" t="s">
        <v>217</v>
      </c>
      <c r="D489" s="232" t="s">
        <v>270</v>
      </c>
      <c r="E489" s="222" t="s">
        <v>394</v>
      </c>
      <c r="F489" s="422">
        <v>34974.307692307695</v>
      </c>
      <c r="G489" s="455" t="s">
        <v>617</v>
      </c>
      <c r="H489" s="456"/>
      <c r="I489" s="457"/>
      <c r="J489" s="422">
        <v>35079</v>
      </c>
      <c r="K489" s="420" t="s">
        <v>439</v>
      </c>
      <c r="L489" s="420" t="s">
        <v>439</v>
      </c>
      <c r="M489" s="420" t="s">
        <v>439</v>
      </c>
      <c r="N489" s="406" t="s">
        <v>572</v>
      </c>
      <c r="O489" s="90" t="s">
        <v>488</v>
      </c>
    </row>
    <row r="490" spans="1:16" ht="35.25" customHeight="1">
      <c r="A490" s="79">
        <f t="shared" si="31"/>
        <v>381</v>
      </c>
      <c r="B490" s="12" t="s">
        <v>464</v>
      </c>
      <c r="C490" s="246" t="s">
        <v>337</v>
      </c>
      <c r="D490" s="116" t="s">
        <v>281</v>
      </c>
      <c r="E490" s="222" t="s">
        <v>394</v>
      </c>
      <c r="F490" s="434">
        <v>26647.69230769231</v>
      </c>
      <c r="G490" s="426">
        <v>1209.3846153846155</v>
      </c>
      <c r="H490" s="426">
        <v>25178.30769230769</v>
      </c>
      <c r="I490" s="426">
        <v>260</v>
      </c>
      <c r="J490" s="437">
        <v>26647.69230769231</v>
      </c>
      <c r="K490" s="426">
        <v>22910.846153846152</v>
      </c>
      <c r="L490" s="426">
        <v>3476.846153846154</v>
      </c>
      <c r="M490" s="426">
        <v>23170.846153846152</v>
      </c>
      <c r="N490" s="132" t="s">
        <v>596</v>
      </c>
      <c r="O490" s="90" t="s">
        <v>597</v>
      </c>
      <c r="P490" s="88"/>
    </row>
    <row r="491" spans="1:16" ht="17.25" customHeight="1">
      <c r="A491" s="91">
        <f>A487+1</f>
        <v>379</v>
      </c>
      <c r="B491" s="461" t="s">
        <v>218</v>
      </c>
      <c r="C491" s="461"/>
      <c r="D491" s="461"/>
      <c r="E491" s="461"/>
      <c r="F491" s="461"/>
      <c r="G491" s="461"/>
      <c r="H491" s="461"/>
      <c r="I491" s="461"/>
      <c r="J491" s="461"/>
      <c r="K491" s="461"/>
      <c r="L491" s="461"/>
      <c r="M491" s="461"/>
      <c r="N491" s="461"/>
      <c r="O491" s="462"/>
      <c r="P491" s="88"/>
    </row>
    <row r="492" spans="1:16" ht="31.5" customHeight="1">
      <c r="A492" s="129">
        <f>A490+1</f>
        <v>382</v>
      </c>
      <c r="B492" s="12" t="s">
        <v>140</v>
      </c>
      <c r="C492" s="246" t="s">
        <v>218</v>
      </c>
      <c r="D492" s="116" t="s">
        <v>270</v>
      </c>
      <c r="E492" s="222" t="s">
        <v>394</v>
      </c>
      <c r="F492" s="434">
        <v>36893.692307692305</v>
      </c>
      <c r="G492" s="426">
        <v>11434.076923076924</v>
      </c>
      <c r="H492" s="426">
        <v>25347.23076923077</v>
      </c>
      <c r="I492" s="426">
        <v>112.38461538461539</v>
      </c>
      <c r="J492" s="426">
        <v>36893.69230769231</v>
      </c>
      <c r="K492" s="426">
        <v>33232.769230769234</v>
      </c>
      <c r="L492" s="426">
        <v>3548.5384615384614</v>
      </c>
      <c r="M492" s="426">
        <v>33345.15384615385</v>
      </c>
      <c r="N492" s="406" t="s">
        <v>572</v>
      </c>
      <c r="O492" s="90" t="s">
        <v>460</v>
      </c>
      <c r="P492" s="88"/>
    </row>
    <row r="493" spans="1:16" ht="43.5" customHeight="1">
      <c r="A493" s="79">
        <f>A492+1</f>
        <v>383</v>
      </c>
      <c r="B493" s="12" t="s">
        <v>476</v>
      </c>
      <c r="C493" s="246" t="s">
        <v>338</v>
      </c>
      <c r="D493" s="222" t="s">
        <v>513</v>
      </c>
      <c r="E493" s="222" t="s">
        <v>394</v>
      </c>
      <c r="F493" s="422">
        <v>274230.76923076925</v>
      </c>
      <c r="G493" s="422">
        <v>0</v>
      </c>
      <c r="H493" s="422">
        <v>0</v>
      </c>
      <c r="I493" s="422">
        <v>274230.76923076925</v>
      </c>
      <c r="J493" s="420">
        <v>274230.76923076925</v>
      </c>
      <c r="K493" s="423">
        <v>0</v>
      </c>
      <c r="L493" s="423">
        <v>0</v>
      </c>
      <c r="M493" s="423">
        <v>274230.76923076925</v>
      </c>
      <c r="N493" s="407" t="s">
        <v>596</v>
      </c>
      <c r="O493" s="90" t="s">
        <v>597</v>
      </c>
      <c r="P493" s="77"/>
    </row>
    <row r="494" spans="1:16" ht="62.25" customHeight="1">
      <c r="A494" s="125">
        <f>A493+1</f>
        <v>384</v>
      </c>
      <c r="B494" s="12" t="s">
        <v>551</v>
      </c>
      <c r="C494" s="246" t="s">
        <v>338</v>
      </c>
      <c r="D494" s="116" t="s">
        <v>270</v>
      </c>
      <c r="E494" s="392" t="s">
        <v>618</v>
      </c>
      <c r="F494" s="398">
        <v>5923.076923076923</v>
      </c>
      <c r="G494" s="426">
        <v>0</v>
      </c>
      <c r="H494" s="426">
        <v>3477.55</v>
      </c>
      <c r="I494" s="426">
        <v>2445.5269230769227</v>
      </c>
      <c r="J494" s="426">
        <v>5923.076923076923</v>
      </c>
      <c r="K494" s="426">
        <v>2711.396153846154</v>
      </c>
      <c r="L494" s="426">
        <v>766.1538461538462</v>
      </c>
      <c r="M494" s="426">
        <v>5156.923076923076</v>
      </c>
      <c r="N494" s="407" t="s">
        <v>572</v>
      </c>
      <c r="O494" s="393" t="s">
        <v>545</v>
      </c>
      <c r="P494" s="88"/>
    </row>
    <row r="495" spans="1:16" ht="41.25" customHeight="1">
      <c r="A495" s="125">
        <f>A494+1</f>
        <v>385</v>
      </c>
      <c r="B495" s="12" t="s">
        <v>398</v>
      </c>
      <c r="C495" s="246" t="s">
        <v>218</v>
      </c>
      <c r="D495" s="116" t="s">
        <v>270</v>
      </c>
      <c r="E495" s="222" t="s">
        <v>395</v>
      </c>
      <c r="F495" s="93" t="s">
        <v>273</v>
      </c>
      <c r="G495" s="127"/>
      <c r="H495" s="128"/>
      <c r="I495" s="128"/>
      <c r="J495" s="95"/>
      <c r="K495" s="420" t="s">
        <v>439</v>
      </c>
      <c r="L495" s="420" t="s">
        <v>439</v>
      </c>
      <c r="M495" s="420" t="s">
        <v>439</v>
      </c>
      <c r="N495" s="406" t="s">
        <v>596</v>
      </c>
      <c r="O495" s="90" t="s">
        <v>461</v>
      </c>
      <c r="P495" s="78"/>
    </row>
    <row r="496" spans="1:27" s="201" customFormat="1" ht="48" customHeight="1">
      <c r="A496" s="196">
        <f aca="true" t="shared" si="32" ref="A496:A502">A495+1</f>
        <v>386</v>
      </c>
      <c r="B496" s="197" t="s">
        <v>442</v>
      </c>
      <c r="C496" s="248" t="s">
        <v>338</v>
      </c>
      <c r="D496" s="231" t="s">
        <v>270</v>
      </c>
      <c r="E496" s="231" t="s">
        <v>392</v>
      </c>
      <c r="F496" s="430">
        <v>16216.666666666666</v>
      </c>
      <c r="G496" s="435">
        <v>8733</v>
      </c>
      <c r="H496" s="435">
        <v>7044.5</v>
      </c>
      <c r="I496" s="435">
        <v>439.1666666666667</v>
      </c>
      <c r="J496" s="430">
        <v>16216.666666666666</v>
      </c>
      <c r="K496" s="435">
        <v>14009.833333333332</v>
      </c>
      <c r="L496" s="435">
        <v>1767.6666666666667</v>
      </c>
      <c r="M496" s="435">
        <v>14449</v>
      </c>
      <c r="N496" s="409" t="s">
        <v>572</v>
      </c>
      <c r="O496" s="198" t="s">
        <v>460</v>
      </c>
      <c r="P496" s="199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  <c r="AA496" s="200"/>
    </row>
    <row r="497" spans="1:27" s="201" customFormat="1" ht="41.25" customHeight="1">
      <c r="A497" s="196">
        <f t="shared" si="32"/>
        <v>387</v>
      </c>
      <c r="B497" s="197" t="s">
        <v>396</v>
      </c>
      <c r="C497" s="248" t="s">
        <v>338</v>
      </c>
      <c r="D497" s="230" t="s">
        <v>270</v>
      </c>
      <c r="E497" s="231" t="s">
        <v>395</v>
      </c>
      <c r="F497" s="430">
        <v>16546.125</v>
      </c>
      <c r="G497" s="435">
        <v>8732.9375</v>
      </c>
      <c r="H497" s="435">
        <v>7387.328125</v>
      </c>
      <c r="I497" s="435">
        <v>425.859375</v>
      </c>
      <c r="J497" s="430">
        <v>16546.125</v>
      </c>
      <c r="K497" s="435">
        <v>14452.578125</v>
      </c>
      <c r="L497" s="435">
        <v>1667.6875</v>
      </c>
      <c r="M497" s="435">
        <v>14878.4375</v>
      </c>
      <c r="N497" s="410" t="s">
        <v>572</v>
      </c>
      <c r="O497" s="198" t="s">
        <v>460</v>
      </c>
      <c r="P497" s="199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  <c r="AA497" s="200"/>
    </row>
    <row r="498" spans="1:16" ht="36" customHeight="1">
      <c r="A498" s="79">
        <f t="shared" si="32"/>
        <v>388</v>
      </c>
      <c r="B498" s="12" t="s">
        <v>443</v>
      </c>
      <c r="C498" s="246" t="s">
        <v>338</v>
      </c>
      <c r="D498" s="116" t="s">
        <v>270</v>
      </c>
      <c r="E498" s="222" t="s">
        <v>394</v>
      </c>
      <c r="F498" s="430">
        <v>37204.46153846154</v>
      </c>
      <c r="G498" s="430">
        <v>14073.23076923077</v>
      </c>
      <c r="H498" s="430">
        <v>22917.69230769231</v>
      </c>
      <c r="I498" s="430">
        <v>213.53846153846155</v>
      </c>
      <c r="J498" s="430">
        <v>37204.46153846154</v>
      </c>
      <c r="K498" s="430">
        <v>30628.46153846154</v>
      </c>
      <c r="L498" s="430">
        <v>6362.461538461538</v>
      </c>
      <c r="M498" s="430">
        <v>30842</v>
      </c>
      <c r="N498" s="406" t="s">
        <v>572</v>
      </c>
      <c r="O498" s="90" t="s">
        <v>460</v>
      </c>
      <c r="P498" s="78"/>
    </row>
    <row r="499" spans="1:16" ht="43.5" customHeight="1">
      <c r="A499" s="272">
        <f t="shared" si="32"/>
        <v>389</v>
      </c>
      <c r="B499" s="308" t="s">
        <v>507</v>
      </c>
      <c r="C499" s="274" t="s">
        <v>338</v>
      </c>
      <c r="D499" s="275" t="s">
        <v>270</v>
      </c>
      <c r="E499" s="276" t="s">
        <v>394</v>
      </c>
      <c r="F499" s="458" t="s">
        <v>633</v>
      </c>
      <c r="G499" s="459"/>
      <c r="H499" s="459"/>
      <c r="I499" s="459"/>
      <c r="J499" s="459">
        <v>10438.461538461537</v>
      </c>
      <c r="K499" s="459"/>
      <c r="L499" s="459"/>
      <c r="M499" s="459"/>
      <c r="N499" s="460"/>
      <c r="O499" s="445" t="s">
        <v>639</v>
      </c>
      <c r="P499" s="77"/>
    </row>
    <row r="500" spans="1:15" s="122" customFormat="1" ht="37.5" customHeight="1">
      <c r="A500" s="79">
        <f t="shared" si="32"/>
        <v>390</v>
      </c>
      <c r="B500" s="12" t="s">
        <v>532</v>
      </c>
      <c r="C500" s="305" t="s">
        <v>218</v>
      </c>
      <c r="D500" s="232" t="s">
        <v>270</v>
      </c>
      <c r="E500" s="222" t="s">
        <v>394</v>
      </c>
      <c r="F500" s="422">
        <v>58306.07692307692</v>
      </c>
      <c r="G500" s="455" t="s">
        <v>617</v>
      </c>
      <c r="H500" s="456"/>
      <c r="I500" s="457"/>
      <c r="J500" s="422">
        <v>59133</v>
      </c>
      <c r="K500" s="420" t="s">
        <v>439</v>
      </c>
      <c r="L500" s="420" t="s">
        <v>439</v>
      </c>
      <c r="M500" s="420" t="s">
        <v>439</v>
      </c>
      <c r="N500" s="406" t="s">
        <v>572</v>
      </c>
      <c r="O500" s="90" t="s">
        <v>488</v>
      </c>
    </row>
    <row r="501" spans="1:16" ht="35.25" customHeight="1">
      <c r="A501" s="79">
        <f t="shared" si="32"/>
        <v>391</v>
      </c>
      <c r="B501" s="12" t="s">
        <v>464</v>
      </c>
      <c r="C501" s="246" t="s">
        <v>338</v>
      </c>
      <c r="D501" s="116" t="s">
        <v>281</v>
      </c>
      <c r="E501" s="222" t="s">
        <v>394</v>
      </c>
      <c r="F501" s="434">
        <v>89400.00000000001</v>
      </c>
      <c r="G501" s="426">
        <v>1392.8461538461538</v>
      </c>
      <c r="H501" s="426">
        <v>87218.53846153847</v>
      </c>
      <c r="I501" s="426">
        <v>788.6153846153846</v>
      </c>
      <c r="J501" s="437">
        <v>89400.00000000001</v>
      </c>
      <c r="K501" s="426">
        <v>72566.38461538461</v>
      </c>
      <c r="L501" s="426">
        <v>16045</v>
      </c>
      <c r="M501" s="426">
        <v>73355</v>
      </c>
      <c r="N501" s="132" t="s">
        <v>596</v>
      </c>
      <c r="O501" s="90" t="s">
        <v>597</v>
      </c>
      <c r="P501" s="88"/>
    </row>
    <row r="502" spans="1:16" ht="35.25" customHeight="1">
      <c r="A502" s="79">
        <f t="shared" si="32"/>
        <v>392</v>
      </c>
      <c r="B502" s="12" t="s">
        <v>464</v>
      </c>
      <c r="C502" s="246" t="s">
        <v>467</v>
      </c>
      <c r="D502" s="116" t="s">
        <v>281</v>
      </c>
      <c r="E502" s="222" t="s">
        <v>394</v>
      </c>
      <c r="F502" s="434">
        <v>36567.307692307695</v>
      </c>
      <c r="G502" s="426">
        <v>449.46153846153845</v>
      </c>
      <c r="H502" s="426">
        <v>35887.846153846156</v>
      </c>
      <c r="I502" s="426">
        <v>230</v>
      </c>
      <c r="J502" s="437">
        <v>36567.307692307695</v>
      </c>
      <c r="K502" s="426">
        <v>31034.23076923077</v>
      </c>
      <c r="L502" s="426">
        <v>5303.076923076923</v>
      </c>
      <c r="M502" s="426">
        <v>31264.23076923077</v>
      </c>
      <c r="N502" s="132" t="s">
        <v>596</v>
      </c>
      <c r="O502" s="90" t="s">
        <v>597</v>
      </c>
      <c r="P502" s="88"/>
    </row>
    <row r="503" spans="1:16" ht="17.25" customHeight="1">
      <c r="A503" s="91">
        <f>A498+1</f>
        <v>389</v>
      </c>
      <c r="B503" s="461" t="s">
        <v>219</v>
      </c>
      <c r="C503" s="461"/>
      <c r="D503" s="461"/>
      <c r="E503" s="461"/>
      <c r="F503" s="461"/>
      <c r="G503" s="461"/>
      <c r="H503" s="461"/>
      <c r="I503" s="461"/>
      <c r="J503" s="461"/>
      <c r="K503" s="461"/>
      <c r="L503" s="461"/>
      <c r="M503" s="461"/>
      <c r="N503" s="461"/>
      <c r="O503" s="462"/>
      <c r="P503" s="88"/>
    </row>
    <row r="504" spans="1:16" ht="31.5" customHeight="1">
      <c r="A504" s="129">
        <f>A502+1</f>
        <v>393</v>
      </c>
      <c r="B504" s="12" t="s">
        <v>140</v>
      </c>
      <c r="C504" s="246" t="s">
        <v>219</v>
      </c>
      <c r="D504" s="116" t="s">
        <v>270</v>
      </c>
      <c r="E504" s="222" t="s">
        <v>394</v>
      </c>
      <c r="F504" s="434">
        <v>22194.076923076922</v>
      </c>
      <c r="G504" s="426">
        <v>7508.7692307692305</v>
      </c>
      <c r="H504" s="426">
        <v>14061.538461538461</v>
      </c>
      <c r="I504" s="426">
        <v>623.7692307692307</v>
      </c>
      <c r="J504" s="426">
        <v>22194.076923076922</v>
      </c>
      <c r="K504" s="426">
        <v>17210.615384615383</v>
      </c>
      <c r="L504" s="426">
        <v>4359.692307692308</v>
      </c>
      <c r="M504" s="426">
        <v>17834.384615384613</v>
      </c>
      <c r="N504" s="406" t="s">
        <v>572</v>
      </c>
      <c r="O504" s="90" t="s">
        <v>460</v>
      </c>
      <c r="P504" s="88"/>
    </row>
    <row r="505" spans="1:16" ht="59.25" customHeight="1">
      <c r="A505" s="125">
        <f aca="true" t="shared" si="33" ref="A505:A513">A504+1</f>
        <v>394</v>
      </c>
      <c r="B505" s="12" t="s">
        <v>551</v>
      </c>
      <c r="C505" s="246" t="s">
        <v>339</v>
      </c>
      <c r="D505" s="116" t="s">
        <v>270</v>
      </c>
      <c r="E505" s="392" t="s">
        <v>618</v>
      </c>
      <c r="F505" s="398">
        <v>7615.384615384615</v>
      </c>
      <c r="G505" s="426">
        <v>0</v>
      </c>
      <c r="H505" s="426">
        <v>4646.45</v>
      </c>
      <c r="I505" s="426">
        <v>2968.9346153846154</v>
      </c>
      <c r="J505" s="426">
        <v>7615.384615384615</v>
      </c>
      <c r="K505" s="426">
        <v>3898.9115384615384</v>
      </c>
      <c r="L505" s="426">
        <v>747.5384615384615</v>
      </c>
      <c r="M505" s="426">
        <v>6867.846153846153</v>
      </c>
      <c r="N505" s="407" t="s">
        <v>572</v>
      </c>
      <c r="O505" s="393" t="s">
        <v>545</v>
      </c>
      <c r="P505" s="88"/>
    </row>
    <row r="506" spans="1:16" ht="42.75" customHeight="1">
      <c r="A506" s="125">
        <f t="shared" si="33"/>
        <v>395</v>
      </c>
      <c r="B506" s="12" t="s">
        <v>398</v>
      </c>
      <c r="C506" s="246" t="s">
        <v>219</v>
      </c>
      <c r="D506" s="116" t="s">
        <v>270</v>
      </c>
      <c r="E506" s="222" t="s">
        <v>395</v>
      </c>
      <c r="F506" s="93" t="s">
        <v>273</v>
      </c>
      <c r="G506" s="127"/>
      <c r="H506" s="128"/>
      <c r="I506" s="128"/>
      <c r="J506" s="95"/>
      <c r="K506" s="420" t="s">
        <v>439</v>
      </c>
      <c r="L506" s="420" t="s">
        <v>439</v>
      </c>
      <c r="M506" s="420" t="s">
        <v>439</v>
      </c>
      <c r="N506" s="406" t="s">
        <v>596</v>
      </c>
      <c r="O506" s="90" t="s">
        <v>461</v>
      </c>
      <c r="P506" s="78"/>
    </row>
    <row r="507" spans="1:27" s="201" customFormat="1" ht="50.25" customHeight="1">
      <c r="A507" s="196">
        <f t="shared" si="33"/>
        <v>396</v>
      </c>
      <c r="B507" s="197" t="s">
        <v>442</v>
      </c>
      <c r="C507" s="248" t="s">
        <v>339</v>
      </c>
      <c r="D507" s="231" t="s">
        <v>270</v>
      </c>
      <c r="E507" s="231" t="s">
        <v>392</v>
      </c>
      <c r="F507" s="430">
        <v>8775.5</v>
      </c>
      <c r="G507" s="435">
        <v>3980.0833333333335</v>
      </c>
      <c r="H507" s="435">
        <v>4730.416666666667</v>
      </c>
      <c r="I507" s="435">
        <v>65</v>
      </c>
      <c r="J507" s="430">
        <v>8775.5</v>
      </c>
      <c r="K507" s="435">
        <v>7482.5</v>
      </c>
      <c r="L507" s="435">
        <v>1228</v>
      </c>
      <c r="M507" s="435">
        <v>7547.5</v>
      </c>
      <c r="N507" s="409" t="s">
        <v>572</v>
      </c>
      <c r="O507" s="198" t="s">
        <v>460</v>
      </c>
      <c r="P507" s="199"/>
      <c r="Q507" s="200"/>
      <c r="R507" s="200"/>
      <c r="S507" s="200"/>
      <c r="T507" s="200"/>
      <c r="U507" s="200"/>
      <c r="V507" s="200"/>
      <c r="W507" s="200"/>
      <c r="X507" s="200"/>
      <c r="Y507" s="200"/>
      <c r="Z507" s="200"/>
      <c r="AA507" s="200"/>
    </row>
    <row r="508" spans="1:27" s="201" customFormat="1" ht="42" customHeight="1">
      <c r="A508" s="196">
        <f t="shared" si="33"/>
        <v>397</v>
      </c>
      <c r="B508" s="197" t="s">
        <v>396</v>
      </c>
      <c r="C508" s="248" t="s">
        <v>339</v>
      </c>
      <c r="D508" s="230" t="s">
        <v>270</v>
      </c>
      <c r="E508" s="231" t="s">
        <v>395</v>
      </c>
      <c r="F508" s="430">
        <v>8989.8125</v>
      </c>
      <c r="G508" s="435">
        <v>4017.09375</v>
      </c>
      <c r="H508" s="435">
        <v>4907.71875</v>
      </c>
      <c r="I508" s="435">
        <v>65</v>
      </c>
      <c r="J508" s="430">
        <v>8989.8125</v>
      </c>
      <c r="K508" s="435">
        <v>7679.5</v>
      </c>
      <c r="L508" s="435">
        <v>1245.3125</v>
      </c>
      <c r="M508" s="435">
        <v>7744.5</v>
      </c>
      <c r="N508" s="410" t="s">
        <v>572</v>
      </c>
      <c r="O508" s="198" t="s">
        <v>460</v>
      </c>
      <c r="P508" s="199"/>
      <c r="Q508" s="200"/>
      <c r="R508" s="200"/>
      <c r="S508" s="200"/>
      <c r="T508" s="200"/>
      <c r="U508" s="200"/>
      <c r="V508" s="200"/>
      <c r="W508" s="200"/>
      <c r="X508" s="200"/>
      <c r="Y508" s="200"/>
      <c r="Z508" s="200"/>
      <c r="AA508" s="200"/>
    </row>
    <row r="509" spans="1:16" ht="36" customHeight="1">
      <c r="A509" s="79">
        <f t="shared" si="33"/>
        <v>398</v>
      </c>
      <c r="B509" s="12" t="s">
        <v>443</v>
      </c>
      <c r="C509" s="246" t="s">
        <v>339</v>
      </c>
      <c r="D509" s="116" t="s">
        <v>270</v>
      </c>
      <c r="E509" s="222" t="s">
        <v>394</v>
      </c>
      <c r="F509" s="430">
        <v>31294.76923076923</v>
      </c>
      <c r="G509" s="430">
        <v>6795.307692307692</v>
      </c>
      <c r="H509" s="430">
        <v>24396.46153846154</v>
      </c>
      <c r="I509" s="430">
        <v>103</v>
      </c>
      <c r="J509" s="430">
        <v>31294.76923076923</v>
      </c>
      <c r="K509" s="430">
        <v>22979</v>
      </c>
      <c r="L509" s="430">
        <v>8212.76923076923</v>
      </c>
      <c r="M509" s="430">
        <v>23082</v>
      </c>
      <c r="N509" s="406" t="s">
        <v>572</v>
      </c>
      <c r="O509" s="90" t="s">
        <v>460</v>
      </c>
      <c r="P509" s="78"/>
    </row>
    <row r="510" spans="1:15" s="122" customFormat="1" ht="40.5" customHeight="1">
      <c r="A510" s="79">
        <f t="shared" si="33"/>
        <v>399</v>
      </c>
      <c r="B510" s="12" t="s">
        <v>532</v>
      </c>
      <c r="C510" s="305" t="s">
        <v>219</v>
      </c>
      <c r="D510" s="232" t="s">
        <v>270</v>
      </c>
      <c r="E510" s="222" t="s">
        <v>394</v>
      </c>
      <c r="F510" s="430">
        <v>52298.692307692305</v>
      </c>
      <c r="G510" s="455" t="s">
        <v>617</v>
      </c>
      <c r="H510" s="456"/>
      <c r="I510" s="457"/>
      <c r="J510" s="430">
        <v>52681</v>
      </c>
      <c r="K510" s="420" t="s">
        <v>439</v>
      </c>
      <c r="L510" s="420" t="s">
        <v>439</v>
      </c>
      <c r="M510" s="420" t="s">
        <v>439</v>
      </c>
      <c r="N510" s="406" t="s">
        <v>572</v>
      </c>
      <c r="O510" s="90" t="s">
        <v>488</v>
      </c>
    </row>
    <row r="511" spans="1:16" ht="43.5" customHeight="1">
      <c r="A511" s="272">
        <f t="shared" si="33"/>
        <v>400</v>
      </c>
      <c r="B511" s="308" t="s">
        <v>508</v>
      </c>
      <c r="C511" s="274" t="s">
        <v>339</v>
      </c>
      <c r="D511" s="275" t="s">
        <v>270</v>
      </c>
      <c r="E511" s="276" t="s">
        <v>394</v>
      </c>
      <c r="F511" s="458" t="s">
        <v>633</v>
      </c>
      <c r="G511" s="459"/>
      <c r="H511" s="459"/>
      <c r="I511" s="459"/>
      <c r="J511" s="459">
        <v>6877.923076923077</v>
      </c>
      <c r="K511" s="459"/>
      <c r="L511" s="459"/>
      <c r="M511" s="459"/>
      <c r="N511" s="460"/>
      <c r="O511" s="445" t="s">
        <v>639</v>
      </c>
      <c r="P511" s="77"/>
    </row>
    <row r="512" spans="1:16" ht="35.25" customHeight="1">
      <c r="A512" s="79">
        <f t="shared" si="33"/>
        <v>401</v>
      </c>
      <c r="B512" s="12" t="s">
        <v>464</v>
      </c>
      <c r="C512" s="246" t="s">
        <v>339</v>
      </c>
      <c r="D512" s="116" t="s">
        <v>281</v>
      </c>
      <c r="E512" s="222" t="s">
        <v>394</v>
      </c>
      <c r="F512" s="422">
        <v>63234.61538461538</v>
      </c>
      <c r="G512" s="422">
        <v>1954.6153846153845</v>
      </c>
      <c r="H512" s="422">
        <v>60587.07692307692</v>
      </c>
      <c r="I512" s="422">
        <v>692.9230769230769</v>
      </c>
      <c r="J512" s="436">
        <v>63234.61538461538</v>
      </c>
      <c r="K512" s="423">
        <v>52593.46153846154</v>
      </c>
      <c r="L512" s="423">
        <v>9948.23076923077</v>
      </c>
      <c r="M512" s="423">
        <v>53286.38461538462</v>
      </c>
      <c r="N512" s="132" t="s">
        <v>596</v>
      </c>
      <c r="O512" s="90" t="s">
        <v>597</v>
      </c>
      <c r="P512" s="88"/>
    </row>
    <row r="513" spans="1:16" ht="34.5" customHeight="1">
      <c r="A513" s="79">
        <f t="shared" si="33"/>
        <v>402</v>
      </c>
      <c r="B513" s="12" t="s">
        <v>477</v>
      </c>
      <c r="C513" s="246" t="s">
        <v>339</v>
      </c>
      <c r="D513" s="222" t="s">
        <v>514</v>
      </c>
      <c r="E513" s="222" t="s">
        <v>394</v>
      </c>
      <c r="F513" s="420">
        <v>10000</v>
      </c>
      <c r="G513" s="420">
        <v>0</v>
      </c>
      <c r="H513" s="420">
        <v>0</v>
      </c>
      <c r="I513" s="420">
        <v>10000</v>
      </c>
      <c r="J513" s="420">
        <v>10000</v>
      </c>
      <c r="K513" s="420">
        <v>0</v>
      </c>
      <c r="L513" s="420">
        <v>0</v>
      </c>
      <c r="M513" s="420">
        <v>10000</v>
      </c>
      <c r="N513" s="407" t="s">
        <v>596</v>
      </c>
      <c r="O513" s="90" t="s">
        <v>157</v>
      </c>
      <c r="P513" s="78"/>
    </row>
    <row r="514" spans="1:16" ht="17.25" customHeight="1">
      <c r="A514" s="91">
        <f>A509+1</f>
        <v>399</v>
      </c>
      <c r="B514" s="461" t="s">
        <v>258</v>
      </c>
      <c r="C514" s="461"/>
      <c r="D514" s="461"/>
      <c r="E514" s="461"/>
      <c r="F514" s="461"/>
      <c r="G514" s="461"/>
      <c r="H514" s="461"/>
      <c r="I514" s="461"/>
      <c r="J514" s="461"/>
      <c r="K514" s="461"/>
      <c r="L514" s="461"/>
      <c r="M514" s="461"/>
      <c r="N514" s="461"/>
      <c r="O514" s="462"/>
      <c r="P514" s="88"/>
    </row>
    <row r="515" spans="1:16" ht="31.5" customHeight="1">
      <c r="A515" s="129">
        <f>A513+1</f>
        <v>403</v>
      </c>
      <c r="B515" s="12" t="s">
        <v>140</v>
      </c>
      <c r="C515" s="246" t="s">
        <v>258</v>
      </c>
      <c r="D515" s="116" t="s">
        <v>270</v>
      </c>
      <c r="E515" s="222" t="s">
        <v>394</v>
      </c>
      <c r="F515" s="434">
        <v>15383.692307692309</v>
      </c>
      <c r="G515" s="426">
        <v>5621.153846153846</v>
      </c>
      <c r="H515" s="426">
        <v>9701.538461538461</v>
      </c>
      <c r="I515" s="426">
        <v>61</v>
      </c>
      <c r="J515" s="426">
        <v>15383.692307692307</v>
      </c>
      <c r="K515" s="426">
        <v>14014.692307692307</v>
      </c>
      <c r="L515" s="426">
        <v>1308</v>
      </c>
      <c r="M515" s="426">
        <v>14075.692307692307</v>
      </c>
      <c r="N515" s="406" t="s">
        <v>572</v>
      </c>
      <c r="O515" s="90" t="s">
        <v>460</v>
      </c>
      <c r="P515" s="88"/>
    </row>
    <row r="516" spans="1:16" ht="42.75" customHeight="1">
      <c r="A516" s="79">
        <f>A515+1</f>
        <v>404</v>
      </c>
      <c r="B516" s="12" t="s">
        <v>398</v>
      </c>
      <c r="C516" s="246" t="s">
        <v>258</v>
      </c>
      <c r="D516" s="116" t="s">
        <v>270</v>
      </c>
      <c r="E516" s="222" t="s">
        <v>395</v>
      </c>
      <c r="F516" s="93" t="s">
        <v>273</v>
      </c>
      <c r="G516" s="127"/>
      <c r="H516" s="128"/>
      <c r="I516" s="128"/>
      <c r="J516" s="95"/>
      <c r="K516" s="420" t="s">
        <v>439</v>
      </c>
      <c r="L516" s="420" t="s">
        <v>439</v>
      </c>
      <c r="M516" s="420" t="s">
        <v>439</v>
      </c>
      <c r="N516" s="406" t="s">
        <v>596</v>
      </c>
      <c r="O516" s="90" t="s">
        <v>461</v>
      </c>
      <c r="P516" s="78"/>
    </row>
    <row r="517" spans="1:27" s="201" customFormat="1" ht="41.25" customHeight="1">
      <c r="A517" s="196">
        <f>A516+1</f>
        <v>405</v>
      </c>
      <c r="B517" s="197" t="s">
        <v>396</v>
      </c>
      <c r="C517" s="248" t="s">
        <v>340</v>
      </c>
      <c r="D517" s="230" t="s">
        <v>270</v>
      </c>
      <c r="E517" s="231" t="s">
        <v>395</v>
      </c>
      <c r="F517" s="430">
        <v>3865.94</v>
      </c>
      <c r="G517" s="435">
        <v>778.42</v>
      </c>
      <c r="H517" s="435">
        <v>2941.2</v>
      </c>
      <c r="I517" s="435">
        <v>146.32</v>
      </c>
      <c r="J517" s="430">
        <v>3865.94</v>
      </c>
      <c r="K517" s="435">
        <v>2745.2</v>
      </c>
      <c r="L517" s="435">
        <v>974.42</v>
      </c>
      <c r="M517" s="435">
        <v>2891.52</v>
      </c>
      <c r="N517" s="410" t="s">
        <v>572</v>
      </c>
      <c r="O517" s="198" t="s">
        <v>460</v>
      </c>
      <c r="P517" s="199"/>
      <c r="Q517" s="200"/>
      <c r="R517" s="200"/>
      <c r="S517" s="200"/>
      <c r="T517" s="200"/>
      <c r="U517" s="200"/>
      <c r="V517" s="200"/>
      <c r="W517" s="200"/>
      <c r="X517" s="200"/>
      <c r="Y517" s="200"/>
      <c r="Z517" s="200"/>
      <c r="AA517" s="200"/>
    </row>
    <row r="518" spans="1:16" ht="36" customHeight="1">
      <c r="A518" s="79">
        <f>A517+1</f>
        <v>406</v>
      </c>
      <c r="B518" s="12" t="s">
        <v>443</v>
      </c>
      <c r="C518" s="246" t="s">
        <v>340</v>
      </c>
      <c r="D518" s="116" t="s">
        <v>270</v>
      </c>
      <c r="E518" s="222" t="s">
        <v>394</v>
      </c>
      <c r="F518" s="430">
        <v>13076.923076923076</v>
      </c>
      <c r="G518" s="430">
        <v>2372</v>
      </c>
      <c r="H518" s="430">
        <v>10626.153846153846</v>
      </c>
      <c r="I518" s="430">
        <v>78.76923076923077</v>
      </c>
      <c r="J518" s="430">
        <v>13076.923076923076</v>
      </c>
      <c r="K518" s="430">
        <v>9718.846153846152</v>
      </c>
      <c r="L518" s="430">
        <v>3279.3076923076924</v>
      </c>
      <c r="M518" s="430">
        <v>9797.615384615383</v>
      </c>
      <c r="N518" s="406" t="s">
        <v>572</v>
      </c>
      <c r="O518" s="90" t="s">
        <v>460</v>
      </c>
      <c r="P518" s="78"/>
    </row>
    <row r="519" spans="1:15" s="122" customFormat="1" ht="36.75" customHeight="1">
      <c r="A519" s="79">
        <f>A518+1</f>
        <v>407</v>
      </c>
      <c r="B519" s="12" t="s">
        <v>532</v>
      </c>
      <c r="C519" s="305" t="s">
        <v>258</v>
      </c>
      <c r="D519" s="232" t="s">
        <v>270</v>
      </c>
      <c r="E519" s="222" t="s">
        <v>394</v>
      </c>
      <c r="F519" s="430">
        <v>34714.61538461538</v>
      </c>
      <c r="G519" s="455" t="s">
        <v>617</v>
      </c>
      <c r="H519" s="456"/>
      <c r="I519" s="457"/>
      <c r="J519" s="430">
        <v>34845</v>
      </c>
      <c r="K519" s="420" t="s">
        <v>439</v>
      </c>
      <c r="L519" s="420" t="s">
        <v>439</v>
      </c>
      <c r="M519" s="420" t="s">
        <v>439</v>
      </c>
      <c r="N519" s="406" t="s">
        <v>572</v>
      </c>
      <c r="O519" s="90" t="s">
        <v>488</v>
      </c>
    </row>
    <row r="520" spans="1:16" ht="35.25" customHeight="1">
      <c r="A520" s="79">
        <f>A519+1</f>
        <v>408</v>
      </c>
      <c r="B520" s="12" t="s">
        <v>464</v>
      </c>
      <c r="C520" s="246" t="s">
        <v>340</v>
      </c>
      <c r="D520" s="116" t="s">
        <v>281</v>
      </c>
      <c r="E520" s="222" t="s">
        <v>394</v>
      </c>
      <c r="F520" s="434">
        <v>43406.92307692308</v>
      </c>
      <c r="G520" s="426">
        <v>1169.7692307692307</v>
      </c>
      <c r="H520" s="426">
        <v>41694.692307692305</v>
      </c>
      <c r="I520" s="426">
        <v>542.4615384615385</v>
      </c>
      <c r="J520" s="437">
        <v>43406.92307692308</v>
      </c>
      <c r="K520" s="426">
        <v>35885.92307692308</v>
      </c>
      <c r="L520" s="426">
        <v>6978.538461538462</v>
      </c>
      <c r="M520" s="426">
        <v>36428.38461538462</v>
      </c>
      <c r="N520" s="132" t="s">
        <v>596</v>
      </c>
      <c r="O520" s="90" t="s">
        <v>597</v>
      </c>
      <c r="P520" s="88"/>
    </row>
    <row r="521" spans="1:16" ht="17.25" customHeight="1">
      <c r="A521" s="91">
        <f>A518+1</f>
        <v>407</v>
      </c>
      <c r="B521" s="461" t="s">
        <v>220</v>
      </c>
      <c r="C521" s="461"/>
      <c r="D521" s="461"/>
      <c r="E521" s="461"/>
      <c r="F521" s="461"/>
      <c r="G521" s="461"/>
      <c r="H521" s="461"/>
      <c r="I521" s="461"/>
      <c r="J521" s="461"/>
      <c r="K521" s="461"/>
      <c r="L521" s="461"/>
      <c r="M521" s="461"/>
      <c r="N521" s="461"/>
      <c r="O521" s="462"/>
      <c r="P521" s="88"/>
    </row>
    <row r="522" spans="1:16" ht="31.5" customHeight="1">
      <c r="A522" s="129">
        <f>A520+1</f>
        <v>409</v>
      </c>
      <c r="B522" s="12" t="s">
        <v>140</v>
      </c>
      <c r="C522" s="246" t="s">
        <v>220</v>
      </c>
      <c r="D522" s="116" t="s">
        <v>270</v>
      </c>
      <c r="E522" s="222" t="s">
        <v>394</v>
      </c>
      <c r="F522" s="434">
        <v>32296.384615384617</v>
      </c>
      <c r="G522" s="426">
        <v>6505.846153846154</v>
      </c>
      <c r="H522" s="426">
        <v>25704.23076923077</v>
      </c>
      <c r="I522" s="426">
        <v>86.3076923076923</v>
      </c>
      <c r="J522" s="426">
        <v>32296.384615384613</v>
      </c>
      <c r="K522" s="426">
        <v>28506.846153846152</v>
      </c>
      <c r="L522" s="426">
        <v>3703.230769230769</v>
      </c>
      <c r="M522" s="426">
        <v>28593.153846153844</v>
      </c>
      <c r="N522" s="406" t="s">
        <v>572</v>
      </c>
      <c r="O522" s="90" t="s">
        <v>460</v>
      </c>
      <c r="P522" s="88"/>
    </row>
    <row r="523" spans="1:16" ht="43.5" customHeight="1">
      <c r="A523" s="79">
        <f aca="true" t="shared" si="34" ref="A523:A531">A522+1</f>
        <v>410</v>
      </c>
      <c r="B523" s="12" t="s">
        <v>476</v>
      </c>
      <c r="C523" s="246" t="s">
        <v>341</v>
      </c>
      <c r="D523" s="222" t="s">
        <v>513</v>
      </c>
      <c r="E523" s="222" t="s">
        <v>394</v>
      </c>
      <c r="F523" s="422">
        <v>290000</v>
      </c>
      <c r="G523" s="422">
        <v>0</v>
      </c>
      <c r="H523" s="422">
        <v>0</v>
      </c>
      <c r="I523" s="422">
        <v>290000</v>
      </c>
      <c r="J523" s="420">
        <v>290000</v>
      </c>
      <c r="K523" s="423">
        <v>0</v>
      </c>
      <c r="L523" s="423">
        <v>0</v>
      </c>
      <c r="M523" s="423">
        <v>290000</v>
      </c>
      <c r="N523" s="407" t="s">
        <v>596</v>
      </c>
      <c r="O523" s="90" t="s">
        <v>597</v>
      </c>
      <c r="P523" s="77"/>
    </row>
    <row r="524" spans="1:16" ht="61.5" customHeight="1">
      <c r="A524" s="125">
        <f t="shared" si="34"/>
        <v>411</v>
      </c>
      <c r="B524" s="12" t="s">
        <v>551</v>
      </c>
      <c r="C524" s="246" t="s">
        <v>341</v>
      </c>
      <c r="D524" s="116" t="s">
        <v>270</v>
      </c>
      <c r="E524" s="392" t="s">
        <v>618</v>
      </c>
      <c r="F524" s="398">
        <v>9526.923076923076</v>
      </c>
      <c r="G524" s="426">
        <v>0</v>
      </c>
      <c r="H524" s="426">
        <v>5766.25</v>
      </c>
      <c r="I524" s="426">
        <v>3760.673076923076</v>
      </c>
      <c r="J524" s="426">
        <v>9526.923076923076</v>
      </c>
      <c r="K524" s="426">
        <v>5019.0192307692305</v>
      </c>
      <c r="L524" s="426">
        <v>747.2307692307693</v>
      </c>
      <c r="M524" s="426">
        <v>8779.692307692307</v>
      </c>
      <c r="N524" s="407" t="s">
        <v>572</v>
      </c>
      <c r="O524" s="393" t="s">
        <v>545</v>
      </c>
      <c r="P524" s="88"/>
    </row>
    <row r="525" spans="1:16" ht="45.75" customHeight="1">
      <c r="A525" s="125">
        <f t="shared" si="34"/>
        <v>412</v>
      </c>
      <c r="B525" s="12" t="s">
        <v>398</v>
      </c>
      <c r="C525" s="246" t="s">
        <v>220</v>
      </c>
      <c r="D525" s="116" t="s">
        <v>270</v>
      </c>
      <c r="E525" s="222" t="s">
        <v>395</v>
      </c>
      <c r="F525" s="93" t="s">
        <v>273</v>
      </c>
      <c r="G525" s="127"/>
      <c r="H525" s="128"/>
      <c r="I525" s="128"/>
      <c r="J525" s="95"/>
      <c r="K525" s="420" t="s">
        <v>439</v>
      </c>
      <c r="L525" s="420" t="s">
        <v>439</v>
      </c>
      <c r="M525" s="420" t="s">
        <v>439</v>
      </c>
      <c r="N525" s="406" t="s">
        <v>596</v>
      </c>
      <c r="O525" s="90" t="s">
        <v>461</v>
      </c>
      <c r="P525" s="78"/>
    </row>
    <row r="526" spans="1:27" s="201" customFormat="1" ht="40.5" customHeight="1">
      <c r="A526" s="196">
        <f t="shared" si="34"/>
        <v>413</v>
      </c>
      <c r="B526" s="197" t="s">
        <v>442</v>
      </c>
      <c r="C526" s="248" t="s">
        <v>341</v>
      </c>
      <c r="D526" s="231" t="s">
        <v>270</v>
      </c>
      <c r="E526" s="231" t="s">
        <v>392</v>
      </c>
      <c r="F526" s="430">
        <v>8690</v>
      </c>
      <c r="G526" s="435">
        <v>0</v>
      </c>
      <c r="H526" s="435">
        <v>8593.916666666666</v>
      </c>
      <c r="I526" s="435">
        <v>96.08333333333333</v>
      </c>
      <c r="J526" s="430">
        <v>8690</v>
      </c>
      <c r="K526" s="435">
        <v>6730.583333333333</v>
      </c>
      <c r="L526" s="435">
        <v>1863.3333333333333</v>
      </c>
      <c r="M526" s="435">
        <v>6826.666666666667</v>
      </c>
      <c r="N526" s="409" t="s">
        <v>572</v>
      </c>
      <c r="O526" s="198" t="s">
        <v>460</v>
      </c>
      <c r="P526" s="199"/>
      <c r="Q526" s="200"/>
      <c r="R526" s="200"/>
      <c r="S526" s="200"/>
      <c r="T526" s="200"/>
      <c r="U526" s="200"/>
      <c r="V526" s="200"/>
      <c r="W526" s="200"/>
      <c r="X526" s="200"/>
      <c r="Y526" s="200"/>
      <c r="Z526" s="200"/>
      <c r="AA526" s="200"/>
    </row>
    <row r="527" spans="1:27" s="201" customFormat="1" ht="43.5" customHeight="1">
      <c r="A527" s="196">
        <f t="shared" si="34"/>
        <v>414</v>
      </c>
      <c r="B527" s="197" t="s">
        <v>396</v>
      </c>
      <c r="C527" s="248" t="s">
        <v>341</v>
      </c>
      <c r="D527" s="230" t="s">
        <v>270</v>
      </c>
      <c r="E527" s="231" t="s">
        <v>395</v>
      </c>
      <c r="F527" s="430">
        <v>10788.59375</v>
      </c>
      <c r="G527" s="435">
        <v>1795.8125</v>
      </c>
      <c r="H527" s="435">
        <v>8882.5625</v>
      </c>
      <c r="I527" s="435">
        <v>110.21875</v>
      </c>
      <c r="J527" s="430">
        <v>10788.59375</v>
      </c>
      <c r="K527" s="435">
        <v>8351.265625</v>
      </c>
      <c r="L527" s="435">
        <v>2327.109375</v>
      </c>
      <c r="M527" s="435">
        <v>8461.484375</v>
      </c>
      <c r="N527" s="410" t="s">
        <v>572</v>
      </c>
      <c r="O527" s="198" t="s">
        <v>460</v>
      </c>
      <c r="P527" s="199"/>
      <c r="Q527" s="200"/>
      <c r="R527" s="200"/>
      <c r="S527" s="200"/>
      <c r="T527" s="200"/>
      <c r="U527" s="200"/>
      <c r="V527" s="200"/>
      <c r="W527" s="200"/>
      <c r="X527" s="200"/>
      <c r="Y527" s="200"/>
      <c r="Z527" s="200"/>
      <c r="AA527" s="200"/>
    </row>
    <row r="528" spans="1:16" ht="36" customHeight="1">
      <c r="A528" s="79">
        <f t="shared" si="34"/>
        <v>415</v>
      </c>
      <c r="B528" s="12" t="s">
        <v>443</v>
      </c>
      <c r="C528" s="246" t="s">
        <v>341</v>
      </c>
      <c r="D528" s="116" t="s">
        <v>270</v>
      </c>
      <c r="E528" s="222" t="s">
        <v>394</v>
      </c>
      <c r="F528" s="430">
        <v>47190.769230769234</v>
      </c>
      <c r="G528" s="430">
        <v>5385</v>
      </c>
      <c r="H528" s="430">
        <v>41575.307692307695</v>
      </c>
      <c r="I528" s="430">
        <v>230.46153846153845</v>
      </c>
      <c r="J528" s="430">
        <v>47190.769230769234</v>
      </c>
      <c r="K528" s="430">
        <v>39673.15384615385</v>
      </c>
      <c r="L528" s="430">
        <v>7287.153846153846</v>
      </c>
      <c r="M528" s="430">
        <v>39903.61538461539</v>
      </c>
      <c r="N528" s="406" t="s">
        <v>572</v>
      </c>
      <c r="O528" s="90" t="s">
        <v>460</v>
      </c>
      <c r="P528" s="78"/>
    </row>
    <row r="529" spans="1:15" s="122" customFormat="1" ht="34.5" customHeight="1">
      <c r="A529" s="79">
        <f t="shared" si="34"/>
        <v>416</v>
      </c>
      <c r="B529" s="12" t="s">
        <v>532</v>
      </c>
      <c r="C529" s="305" t="s">
        <v>526</v>
      </c>
      <c r="D529" s="232" t="s">
        <v>270</v>
      </c>
      <c r="E529" s="222" t="s">
        <v>394</v>
      </c>
      <c r="F529" s="430">
        <v>46820.846153846156</v>
      </c>
      <c r="G529" s="455" t="s">
        <v>617</v>
      </c>
      <c r="H529" s="456"/>
      <c r="I529" s="457"/>
      <c r="J529" s="430">
        <v>47272</v>
      </c>
      <c r="K529" s="420" t="s">
        <v>439</v>
      </c>
      <c r="L529" s="420" t="s">
        <v>439</v>
      </c>
      <c r="M529" s="420" t="s">
        <v>439</v>
      </c>
      <c r="N529" s="406" t="s">
        <v>572</v>
      </c>
      <c r="O529" s="90" t="s">
        <v>488</v>
      </c>
    </row>
    <row r="530" spans="1:16" ht="35.25" customHeight="1">
      <c r="A530" s="79">
        <f t="shared" si="34"/>
        <v>417</v>
      </c>
      <c r="B530" s="12" t="s">
        <v>464</v>
      </c>
      <c r="C530" s="246" t="s">
        <v>341</v>
      </c>
      <c r="D530" s="116" t="s">
        <v>281</v>
      </c>
      <c r="E530" s="222" t="s">
        <v>394</v>
      </c>
      <c r="F530" s="420">
        <v>83596.15384615384</v>
      </c>
      <c r="G530" s="420">
        <v>706.3846153846154</v>
      </c>
      <c r="H530" s="420">
        <v>82427.15384615384</v>
      </c>
      <c r="I530" s="420">
        <v>462.61538461538464</v>
      </c>
      <c r="J530" s="436">
        <v>83596.15384615384</v>
      </c>
      <c r="K530" s="420">
        <v>70379.84615384616</v>
      </c>
      <c r="L530" s="420">
        <v>12753.692307692309</v>
      </c>
      <c r="M530" s="420">
        <v>70842.46153846155</v>
      </c>
      <c r="N530" s="132" t="s">
        <v>596</v>
      </c>
      <c r="O530" s="90" t="s">
        <v>597</v>
      </c>
      <c r="P530" s="88"/>
    </row>
    <row r="531" spans="1:16" ht="34.5" customHeight="1">
      <c r="A531" s="79">
        <f t="shared" si="34"/>
        <v>418</v>
      </c>
      <c r="B531" s="12" t="s">
        <v>477</v>
      </c>
      <c r="C531" s="246" t="s">
        <v>341</v>
      </c>
      <c r="D531" s="222" t="s">
        <v>514</v>
      </c>
      <c r="E531" s="222" t="s">
        <v>394</v>
      </c>
      <c r="F531" s="420">
        <v>10000</v>
      </c>
      <c r="G531" s="420">
        <v>0</v>
      </c>
      <c r="H531" s="420">
        <v>0</v>
      </c>
      <c r="I531" s="420">
        <v>10000</v>
      </c>
      <c r="J531" s="420">
        <v>10000</v>
      </c>
      <c r="K531" s="420">
        <v>0</v>
      </c>
      <c r="L531" s="420">
        <v>0</v>
      </c>
      <c r="M531" s="420">
        <v>10000</v>
      </c>
      <c r="N531" s="407" t="s">
        <v>596</v>
      </c>
      <c r="O531" s="90" t="s">
        <v>157</v>
      </c>
      <c r="P531" s="78"/>
    </row>
    <row r="532" spans="1:16" ht="17.25" customHeight="1">
      <c r="A532" s="91">
        <f>A528+1</f>
        <v>416</v>
      </c>
      <c r="B532" s="461" t="s">
        <v>221</v>
      </c>
      <c r="C532" s="461"/>
      <c r="D532" s="461"/>
      <c r="E532" s="461"/>
      <c r="F532" s="461"/>
      <c r="G532" s="461"/>
      <c r="H532" s="461"/>
      <c r="I532" s="461"/>
      <c r="J532" s="461"/>
      <c r="K532" s="461"/>
      <c r="L532" s="461"/>
      <c r="M532" s="461"/>
      <c r="N532" s="461"/>
      <c r="O532" s="462"/>
      <c r="P532" s="88"/>
    </row>
    <row r="533" spans="1:16" ht="39" customHeight="1">
      <c r="A533" s="129">
        <f>A531+1</f>
        <v>419</v>
      </c>
      <c r="B533" s="12" t="s">
        <v>140</v>
      </c>
      <c r="C533" s="246" t="s">
        <v>221</v>
      </c>
      <c r="D533" s="116" t="s">
        <v>270</v>
      </c>
      <c r="E533" s="222" t="s">
        <v>394</v>
      </c>
      <c r="F533" s="434">
        <v>42397.307692307695</v>
      </c>
      <c r="G533" s="426">
        <v>15977.923076923076</v>
      </c>
      <c r="H533" s="426">
        <v>26323</v>
      </c>
      <c r="I533" s="426">
        <v>96.38461538461539</v>
      </c>
      <c r="J533" s="426">
        <v>42397.307692307695</v>
      </c>
      <c r="K533" s="426">
        <v>37726.153846153844</v>
      </c>
      <c r="L533" s="426">
        <v>4574.7692307692305</v>
      </c>
      <c r="M533" s="426">
        <v>37822.53846153847</v>
      </c>
      <c r="N533" s="406" t="s">
        <v>572</v>
      </c>
      <c r="O533" s="90" t="s">
        <v>460</v>
      </c>
      <c r="P533" s="88"/>
    </row>
    <row r="534" spans="1:16" ht="43.5" customHeight="1">
      <c r="A534" s="79">
        <f aca="true" t="shared" si="35" ref="A534:A542">A533+1</f>
        <v>420</v>
      </c>
      <c r="B534" s="12" t="s">
        <v>476</v>
      </c>
      <c r="C534" s="246" t="s">
        <v>310</v>
      </c>
      <c r="D534" s="222" t="s">
        <v>513</v>
      </c>
      <c r="E534" s="222" t="s">
        <v>394</v>
      </c>
      <c r="F534" s="422">
        <v>200000</v>
      </c>
      <c r="G534" s="422">
        <v>0</v>
      </c>
      <c r="H534" s="422">
        <v>0</v>
      </c>
      <c r="I534" s="422">
        <v>200000</v>
      </c>
      <c r="J534" s="420">
        <v>200000</v>
      </c>
      <c r="K534" s="423">
        <v>0</v>
      </c>
      <c r="L534" s="423">
        <v>0</v>
      </c>
      <c r="M534" s="423">
        <v>200000</v>
      </c>
      <c r="N534" s="407" t="s">
        <v>596</v>
      </c>
      <c r="O534" s="90" t="s">
        <v>597</v>
      </c>
      <c r="P534" s="77"/>
    </row>
    <row r="535" spans="1:16" ht="60.75" customHeight="1">
      <c r="A535" s="125">
        <f t="shared" si="35"/>
        <v>421</v>
      </c>
      <c r="B535" s="12" t="s">
        <v>551</v>
      </c>
      <c r="C535" s="246" t="s">
        <v>310</v>
      </c>
      <c r="D535" s="116" t="s">
        <v>270</v>
      </c>
      <c r="E535" s="392" t="s">
        <v>618</v>
      </c>
      <c r="F535" s="398">
        <v>6192.307692307692</v>
      </c>
      <c r="G535" s="426">
        <v>0</v>
      </c>
      <c r="H535" s="426">
        <v>3059.35</v>
      </c>
      <c r="I535" s="426">
        <v>3132.9576923076925</v>
      </c>
      <c r="J535" s="426">
        <v>6192.307692307692</v>
      </c>
      <c r="K535" s="426">
        <v>2379.119230769231</v>
      </c>
      <c r="L535" s="426">
        <v>680.2307692307693</v>
      </c>
      <c r="M535" s="426">
        <v>5512.076923076923</v>
      </c>
      <c r="N535" s="407" t="s">
        <v>572</v>
      </c>
      <c r="O535" s="393" t="s">
        <v>545</v>
      </c>
      <c r="P535" s="88"/>
    </row>
    <row r="536" spans="1:16" ht="44.25" customHeight="1">
      <c r="A536" s="125">
        <f t="shared" si="35"/>
        <v>422</v>
      </c>
      <c r="B536" s="12" t="s">
        <v>398</v>
      </c>
      <c r="C536" s="246" t="s">
        <v>221</v>
      </c>
      <c r="D536" s="116" t="s">
        <v>270</v>
      </c>
      <c r="E536" s="222" t="s">
        <v>395</v>
      </c>
      <c r="F536" s="93" t="s">
        <v>273</v>
      </c>
      <c r="G536" s="127"/>
      <c r="H536" s="128"/>
      <c r="I536" s="128"/>
      <c r="J536" s="95"/>
      <c r="K536" s="420" t="s">
        <v>439</v>
      </c>
      <c r="L536" s="420" t="s">
        <v>439</v>
      </c>
      <c r="M536" s="420" t="s">
        <v>439</v>
      </c>
      <c r="N536" s="406" t="s">
        <v>596</v>
      </c>
      <c r="O536" s="90" t="s">
        <v>461</v>
      </c>
      <c r="P536" s="78"/>
    </row>
    <row r="537" spans="1:27" s="201" customFormat="1" ht="50.25" customHeight="1">
      <c r="A537" s="196">
        <f t="shared" si="35"/>
        <v>423</v>
      </c>
      <c r="B537" s="197" t="s">
        <v>442</v>
      </c>
      <c r="C537" s="248" t="s">
        <v>310</v>
      </c>
      <c r="D537" s="231" t="s">
        <v>270</v>
      </c>
      <c r="E537" s="231" t="s">
        <v>392</v>
      </c>
      <c r="F537" s="430">
        <v>14177.416666666666</v>
      </c>
      <c r="G537" s="435">
        <v>4098.333333333333</v>
      </c>
      <c r="H537" s="435">
        <v>9934.083333333334</v>
      </c>
      <c r="I537" s="435">
        <v>145</v>
      </c>
      <c r="J537" s="430">
        <v>14177.416666666668</v>
      </c>
      <c r="K537" s="435">
        <v>11739.916666666668</v>
      </c>
      <c r="L537" s="435">
        <v>2292.5</v>
      </c>
      <c r="M537" s="435">
        <v>11884.916666666668</v>
      </c>
      <c r="N537" s="409" t="s">
        <v>572</v>
      </c>
      <c r="O537" s="198" t="s">
        <v>460</v>
      </c>
      <c r="P537" s="199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</row>
    <row r="538" spans="1:27" s="201" customFormat="1" ht="42.75" customHeight="1">
      <c r="A538" s="196">
        <f t="shared" si="35"/>
        <v>424</v>
      </c>
      <c r="B538" s="197" t="s">
        <v>396</v>
      </c>
      <c r="C538" s="248" t="s">
        <v>310</v>
      </c>
      <c r="D538" s="230" t="s">
        <v>270</v>
      </c>
      <c r="E538" s="231" t="s">
        <v>395</v>
      </c>
      <c r="F538" s="430">
        <v>13298.04</v>
      </c>
      <c r="G538" s="435">
        <v>4099.28</v>
      </c>
      <c r="H538" s="435">
        <v>9060.76</v>
      </c>
      <c r="I538" s="435">
        <v>138</v>
      </c>
      <c r="J538" s="430">
        <v>13298.04</v>
      </c>
      <c r="K538" s="435">
        <v>11060.32</v>
      </c>
      <c r="L538" s="435">
        <v>2099.72</v>
      </c>
      <c r="M538" s="435">
        <v>11198.320000000002</v>
      </c>
      <c r="N538" s="410" t="s">
        <v>572</v>
      </c>
      <c r="O538" s="198" t="s">
        <v>460</v>
      </c>
      <c r="P538" s="199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</row>
    <row r="539" spans="1:16" ht="36" customHeight="1">
      <c r="A539" s="79">
        <f t="shared" si="35"/>
        <v>425</v>
      </c>
      <c r="B539" s="12" t="s">
        <v>443</v>
      </c>
      <c r="C539" s="246" t="s">
        <v>310</v>
      </c>
      <c r="D539" s="116" t="s">
        <v>270</v>
      </c>
      <c r="E539" s="222" t="s">
        <v>394</v>
      </c>
      <c r="F539" s="430">
        <v>40814.692307692305</v>
      </c>
      <c r="G539" s="430">
        <v>11925</v>
      </c>
      <c r="H539" s="430">
        <v>28808.69230769231</v>
      </c>
      <c r="I539" s="430">
        <v>81</v>
      </c>
      <c r="J539" s="430">
        <v>40814.69230769231</v>
      </c>
      <c r="K539" s="430">
        <v>34194.38461538462</v>
      </c>
      <c r="L539" s="430">
        <v>6539.307692307692</v>
      </c>
      <c r="M539" s="430">
        <v>34275.38461538462</v>
      </c>
      <c r="N539" s="406" t="s">
        <v>572</v>
      </c>
      <c r="O539" s="90" t="s">
        <v>460</v>
      </c>
      <c r="P539" s="78"/>
    </row>
    <row r="540" spans="1:15" s="122" customFormat="1" ht="45" customHeight="1">
      <c r="A540" s="79">
        <f t="shared" si="35"/>
        <v>426</v>
      </c>
      <c r="B540" s="12" t="s">
        <v>532</v>
      </c>
      <c r="C540" s="305" t="s">
        <v>221</v>
      </c>
      <c r="D540" s="232" t="s">
        <v>270</v>
      </c>
      <c r="E540" s="222" t="s">
        <v>394</v>
      </c>
      <c r="F540" s="430">
        <v>82825.76923076923</v>
      </c>
      <c r="G540" s="455" t="s">
        <v>617</v>
      </c>
      <c r="H540" s="456"/>
      <c r="I540" s="457"/>
      <c r="J540" s="430">
        <v>83776</v>
      </c>
      <c r="K540" s="420" t="s">
        <v>439</v>
      </c>
      <c r="L540" s="420" t="s">
        <v>439</v>
      </c>
      <c r="M540" s="420" t="s">
        <v>439</v>
      </c>
      <c r="N540" s="406" t="s">
        <v>572</v>
      </c>
      <c r="O540" s="90" t="s">
        <v>488</v>
      </c>
    </row>
    <row r="541" spans="1:16" ht="35.25" customHeight="1">
      <c r="A541" s="79">
        <f t="shared" si="35"/>
        <v>427</v>
      </c>
      <c r="B541" s="12" t="s">
        <v>464</v>
      </c>
      <c r="C541" s="246" t="s">
        <v>310</v>
      </c>
      <c r="D541" s="116" t="s">
        <v>281</v>
      </c>
      <c r="E541" s="222" t="s">
        <v>394</v>
      </c>
      <c r="F541" s="434">
        <v>80012.84615384616</v>
      </c>
      <c r="G541" s="426">
        <v>803.0769230769231</v>
      </c>
      <c r="H541" s="426">
        <v>79029.76923076923</v>
      </c>
      <c r="I541" s="426">
        <v>180</v>
      </c>
      <c r="J541" s="437">
        <v>80012.84615384616</v>
      </c>
      <c r="K541" s="426">
        <v>67707.07692307692</v>
      </c>
      <c r="L541" s="426">
        <v>12125.76923076923</v>
      </c>
      <c r="M541" s="426">
        <v>67887.07692307692</v>
      </c>
      <c r="N541" s="132" t="s">
        <v>596</v>
      </c>
      <c r="O541" s="90" t="s">
        <v>597</v>
      </c>
      <c r="P541" s="88"/>
    </row>
    <row r="542" spans="1:16" ht="49.5" customHeight="1">
      <c r="A542" s="79">
        <f t="shared" si="35"/>
        <v>428</v>
      </c>
      <c r="B542" s="12" t="s">
        <v>580</v>
      </c>
      <c r="C542" s="246" t="s">
        <v>310</v>
      </c>
      <c r="D542" s="222" t="s">
        <v>514</v>
      </c>
      <c r="E542" s="222" t="s">
        <v>482</v>
      </c>
      <c r="F542" s="430">
        <v>5000</v>
      </c>
      <c r="G542" s="430">
        <v>0</v>
      </c>
      <c r="H542" s="430">
        <v>0</v>
      </c>
      <c r="I542" s="426" t="s">
        <v>439</v>
      </c>
      <c r="J542" s="426" t="s">
        <v>439</v>
      </c>
      <c r="K542" s="420" t="s">
        <v>439</v>
      </c>
      <c r="L542" s="420" t="s">
        <v>439</v>
      </c>
      <c r="M542" s="420" t="s">
        <v>439</v>
      </c>
      <c r="N542" s="407" t="s">
        <v>572</v>
      </c>
      <c r="O542" s="90" t="s">
        <v>488</v>
      </c>
      <c r="P542" s="88"/>
    </row>
    <row r="543" spans="1:16" ht="17.25" customHeight="1">
      <c r="A543" s="91">
        <f>A539+1</f>
        <v>426</v>
      </c>
      <c r="B543" s="461" t="s">
        <v>222</v>
      </c>
      <c r="C543" s="461"/>
      <c r="D543" s="461"/>
      <c r="E543" s="461"/>
      <c r="F543" s="461"/>
      <c r="G543" s="461"/>
      <c r="H543" s="461"/>
      <c r="I543" s="461"/>
      <c r="J543" s="461"/>
      <c r="K543" s="461"/>
      <c r="L543" s="461"/>
      <c r="M543" s="461"/>
      <c r="N543" s="461"/>
      <c r="O543" s="462"/>
      <c r="P543" s="88"/>
    </row>
    <row r="544" spans="1:16" ht="31.5" customHeight="1">
      <c r="A544" s="129">
        <f>A542+1</f>
        <v>429</v>
      </c>
      <c r="B544" s="12" t="s">
        <v>140</v>
      </c>
      <c r="C544" s="246" t="s">
        <v>222</v>
      </c>
      <c r="D544" s="116" t="s">
        <v>270</v>
      </c>
      <c r="E544" s="222" t="s">
        <v>394</v>
      </c>
      <c r="F544" s="434">
        <v>5532.076923076923</v>
      </c>
      <c r="G544" s="426">
        <v>1227.2307692307693</v>
      </c>
      <c r="H544" s="426">
        <v>4233.846153846154</v>
      </c>
      <c r="I544" s="426">
        <v>71</v>
      </c>
      <c r="J544" s="426">
        <v>5532.076923076924</v>
      </c>
      <c r="K544" s="426">
        <v>4857.076923076924</v>
      </c>
      <c r="L544" s="426">
        <v>604</v>
      </c>
      <c r="M544" s="426">
        <v>4928.076923076924</v>
      </c>
      <c r="N544" s="406" t="s">
        <v>572</v>
      </c>
      <c r="O544" s="90" t="s">
        <v>460</v>
      </c>
      <c r="P544" s="88"/>
    </row>
    <row r="545" spans="1:16" ht="43.5" customHeight="1">
      <c r="A545" s="79">
        <f aca="true" t="shared" si="36" ref="A545:A551">A544+1</f>
        <v>430</v>
      </c>
      <c r="B545" s="12" t="s">
        <v>476</v>
      </c>
      <c r="C545" s="246" t="s">
        <v>342</v>
      </c>
      <c r="D545" s="222" t="s">
        <v>513</v>
      </c>
      <c r="E545" s="222" t="s">
        <v>394</v>
      </c>
      <c r="F545" s="422">
        <v>91000</v>
      </c>
      <c r="G545" s="422">
        <v>0</v>
      </c>
      <c r="H545" s="422">
        <v>0</v>
      </c>
      <c r="I545" s="422">
        <v>91000</v>
      </c>
      <c r="J545" s="420">
        <v>91000</v>
      </c>
      <c r="K545" s="423">
        <v>0</v>
      </c>
      <c r="L545" s="423">
        <v>0</v>
      </c>
      <c r="M545" s="423">
        <v>91000</v>
      </c>
      <c r="N545" s="407" t="s">
        <v>596</v>
      </c>
      <c r="O545" s="90" t="s">
        <v>597</v>
      </c>
      <c r="P545" s="77"/>
    </row>
    <row r="546" spans="1:16" ht="42" customHeight="1">
      <c r="A546" s="79">
        <f t="shared" si="36"/>
        <v>431</v>
      </c>
      <c r="B546" s="12" t="s">
        <v>398</v>
      </c>
      <c r="C546" s="246" t="s">
        <v>276</v>
      </c>
      <c r="D546" s="116" t="s">
        <v>270</v>
      </c>
      <c r="E546" s="222" t="s">
        <v>395</v>
      </c>
      <c r="F546" s="93" t="s">
        <v>273</v>
      </c>
      <c r="G546" s="127"/>
      <c r="H546" s="128"/>
      <c r="I546" s="128"/>
      <c r="J546" s="95"/>
      <c r="K546" s="420" t="s">
        <v>439</v>
      </c>
      <c r="L546" s="420" t="s">
        <v>439</v>
      </c>
      <c r="M546" s="420" t="s">
        <v>439</v>
      </c>
      <c r="N546" s="406" t="s">
        <v>596</v>
      </c>
      <c r="O546" s="90" t="s">
        <v>461</v>
      </c>
      <c r="P546" s="78"/>
    </row>
    <row r="547" spans="1:27" s="201" customFormat="1" ht="40.5" customHeight="1">
      <c r="A547" s="196">
        <f t="shared" si="36"/>
        <v>432</v>
      </c>
      <c r="B547" s="197" t="s">
        <v>442</v>
      </c>
      <c r="C547" s="248" t="s">
        <v>342</v>
      </c>
      <c r="D547" s="230" t="s">
        <v>270</v>
      </c>
      <c r="E547" s="231" t="s">
        <v>392</v>
      </c>
      <c r="F547" s="430">
        <v>250</v>
      </c>
      <c r="G547" s="435">
        <v>0</v>
      </c>
      <c r="H547" s="435">
        <v>250</v>
      </c>
      <c r="I547" s="435">
        <v>0</v>
      </c>
      <c r="J547" s="430">
        <v>250</v>
      </c>
      <c r="K547" s="435">
        <v>215</v>
      </c>
      <c r="L547" s="435">
        <v>35</v>
      </c>
      <c r="M547" s="435">
        <v>215</v>
      </c>
      <c r="N547" s="409" t="s">
        <v>572</v>
      </c>
      <c r="O547" s="198" t="s">
        <v>460</v>
      </c>
      <c r="P547" s="199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</row>
    <row r="548" spans="1:27" s="201" customFormat="1" ht="41.25" customHeight="1">
      <c r="A548" s="196">
        <f t="shared" si="36"/>
        <v>433</v>
      </c>
      <c r="B548" s="197" t="s">
        <v>396</v>
      </c>
      <c r="C548" s="248" t="s">
        <v>342</v>
      </c>
      <c r="D548" s="230" t="s">
        <v>270</v>
      </c>
      <c r="E548" s="231" t="s">
        <v>395</v>
      </c>
      <c r="F548" s="430">
        <v>371.6470588235294</v>
      </c>
      <c r="G548" s="435">
        <v>121.6470588235294</v>
      </c>
      <c r="H548" s="435">
        <v>250</v>
      </c>
      <c r="I548" s="435">
        <v>0</v>
      </c>
      <c r="J548" s="430">
        <v>371.6470588235294</v>
      </c>
      <c r="K548" s="435">
        <v>351.09803921568624</v>
      </c>
      <c r="L548" s="435">
        <v>20.54901960784314</v>
      </c>
      <c r="M548" s="435">
        <v>351.09803921568624</v>
      </c>
      <c r="N548" s="410" t="s">
        <v>572</v>
      </c>
      <c r="O548" s="198" t="s">
        <v>460</v>
      </c>
      <c r="P548" s="199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</row>
    <row r="549" spans="1:16" ht="39.75" customHeight="1">
      <c r="A549" s="79">
        <f t="shared" si="36"/>
        <v>434</v>
      </c>
      <c r="B549" s="12" t="s">
        <v>443</v>
      </c>
      <c r="C549" s="246" t="s">
        <v>342</v>
      </c>
      <c r="D549" s="116" t="s">
        <v>270</v>
      </c>
      <c r="E549" s="222" t="s">
        <v>394</v>
      </c>
      <c r="F549" s="430">
        <v>1382.3846153846155</v>
      </c>
      <c r="G549" s="430">
        <v>205.3846153846154</v>
      </c>
      <c r="H549" s="430">
        <v>1177</v>
      </c>
      <c r="I549" s="430">
        <v>0</v>
      </c>
      <c r="J549" s="430">
        <v>1382.3846153846155</v>
      </c>
      <c r="K549" s="430">
        <v>1231.5384615384617</v>
      </c>
      <c r="L549" s="430">
        <v>150.84615384615384</v>
      </c>
      <c r="M549" s="430">
        <v>1231.5384615384617</v>
      </c>
      <c r="N549" s="406" t="s">
        <v>572</v>
      </c>
      <c r="O549" s="90" t="s">
        <v>460</v>
      </c>
      <c r="P549" s="78"/>
    </row>
    <row r="550" spans="1:15" s="122" customFormat="1" ht="39" customHeight="1">
      <c r="A550" s="79">
        <f t="shared" si="36"/>
        <v>435</v>
      </c>
      <c r="B550" s="12" t="s">
        <v>532</v>
      </c>
      <c r="C550" s="305" t="s">
        <v>222</v>
      </c>
      <c r="D550" s="232" t="s">
        <v>270</v>
      </c>
      <c r="E550" s="222" t="s">
        <v>394</v>
      </c>
      <c r="F550" s="430">
        <v>15298.692307692309</v>
      </c>
      <c r="G550" s="455" t="s">
        <v>617</v>
      </c>
      <c r="H550" s="456"/>
      <c r="I550" s="457"/>
      <c r="J550" s="430">
        <v>15296</v>
      </c>
      <c r="K550" s="420" t="s">
        <v>439</v>
      </c>
      <c r="L550" s="420" t="s">
        <v>439</v>
      </c>
      <c r="M550" s="420" t="s">
        <v>439</v>
      </c>
      <c r="N550" s="406" t="s">
        <v>572</v>
      </c>
      <c r="O550" s="90" t="s">
        <v>488</v>
      </c>
    </row>
    <row r="551" spans="1:16" ht="35.25" customHeight="1">
      <c r="A551" s="79">
        <f t="shared" si="36"/>
        <v>436</v>
      </c>
      <c r="B551" s="12" t="s">
        <v>464</v>
      </c>
      <c r="C551" s="246" t="s">
        <v>342</v>
      </c>
      <c r="D551" s="116" t="s">
        <v>281</v>
      </c>
      <c r="E551" s="222" t="s">
        <v>394</v>
      </c>
      <c r="F551" s="434">
        <v>11861.538461538461</v>
      </c>
      <c r="G551" s="426">
        <v>0</v>
      </c>
      <c r="H551" s="426">
        <v>11761.538461538461</v>
      </c>
      <c r="I551" s="426">
        <v>100</v>
      </c>
      <c r="J551" s="437">
        <v>11861.538461538461</v>
      </c>
      <c r="K551" s="426">
        <v>10933.615384615385</v>
      </c>
      <c r="L551" s="426">
        <v>827.9230769230769</v>
      </c>
      <c r="M551" s="426">
        <v>11033.615384615385</v>
      </c>
      <c r="N551" s="132" t="s">
        <v>596</v>
      </c>
      <c r="O551" s="90" t="s">
        <v>597</v>
      </c>
      <c r="P551" s="88"/>
    </row>
    <row r="552" spans="1:16" ht="17.25" customHeight="1">
      <c r="A552" s="91">
        <f>A549+1</f>
        <v>435</v>
      </c>
      <c r="B552" s="461" t="s">
        <v>223</v>
      </c>
      <c r="C552" s="461"/>
      <c r="D552" s="461"/>
      <c r="E552" s="461"/>
      <c r="F552" s="461"/>
      <c r="G552" s="461"/>
      <c r="H552" s="461"/>
      <c r="I552" s="461"/>
      <c r="J552" s="461"/>
      <c r="K552" s="461"/>
      <c r="L552" s="461"/>
      <c r="M552" s="461"/>
      <c r="N552" s="461"/>
      <c r="O552" s="462"/>
      <c r="P552" s="88"/>
    </row>
    <row r="553" spans="1:16" ht="31.5" customHeight="1">
      <c r="A553" s="79">
        <f>A551+1</f>
        <v>437</v>
      </c>
      <c r="B553" s="12" t="s">
        <v>140</v>
      </c>
      <c r="C553" s="246" t="s">
        <v>223</v>
      </c>
      <c r="D553" s="116" t="s">
        <v>270</v>
      </c>
      <c r="E553" s="222" t="s">
        <v>394</v>
      </c>
      <c r="F553" s="434">
        <v>10717.23076923077</v>
      </c>
      <c r="G553" s="426">
        <v>5134.615384615385</v>
      </c>
      <c r="H553" s="426">
        <v>5536.615384615385</v>
      </c>
      <c r="I553" s="426">
        <v>46</v>
      </c>
      <c r="J553" s="426">
        <v>10717.23076923077</v>
      </c>
      <c r="K553" s="426">
        <v>10028.76923076923</v>
      </c>
      <c r="L553" s="426">
        <v>642.4615384615385</v>
      </c>
      <c r="M553" s="426">
        <v>10074.76923076923</v>
      </c>
      <c r="N553" s="406" t="s">
        <v>572</v>
      </c>
      <c r="O553" s="90" t="s">
        <v>460</v>
      </c>
      <c r="P553" s="88"/>
    </row>
    <row r="554" spans="1:16" ht="47.25" customHeight="1">
      <c r="A554" s="79">
        <f>A553+1</f>
        <v>438</v>
      </c>
      <c r="B554" s="12" t="s">
        <v>398</v>
      </c>
      <c r="C554" s="246" t="s">
        <v>223</v>
      </c>
      <c r="D554" s="116" t="s">
        <v>270</v>
      </c>
      <c r="E554" s="222" t="s">
        <v>395</v>
      </c>
      <c r="F554" s="93" t="s">
        <v>273</v>
      </c>
      <c r="G554" s="127"/>
      <c r="H554" s="128"/>
      <c r="I554" s="128"/>
      <c r="J554" s="95"/>
      <c r="K554" s="420" t="s">
        <v>439</v>
      </c>
      <c r="L554" s="420" t="s">
        <v>439</v>
      </c>
      <c r="M554" s="420" t="s">
        <v>439</v>
      </c>
      <c r="N554" s="406" t="s">
        <v>596</v>
      </c>
      <c r="O554" s="90" t="s">
        <v>461</v>
      </c>
      <c r="P554" s="78"/>
    </row>
    <row r="555" spans="1:27" s="201" customFormat="1" ht="48" customHeight="1">
      <c r="A555" s="196">
        <f>A554+1</f>
        <v>439</v>
      </c>
      <c r="B555" s="197" t="s">
        <v>396</v>
      </c>
      <c r="C555" s="248" t="s">
        <v>361</v>
      </c>
      <c r="D555" s="230" t="s">
        <v>270</v>
      </c>
      <c r="E555" s="231" t="s">
        <v>395</v>
      </c>
      <c r="F555" s="430">
        <v>426</v>
      </c>
      <c r="G555" s="435">
        <v>274.3137254901961</v>
      </c>
      <c r="H555" s="435">
        <v>151.68627450980392</v>
      </c>
      <c r="I555" s="435">
        <v>0</v>
      </c>
      <c r="J555" s="430">
        <v>426</v>
      </c>
      <c r="K555" s="435">
        <v>368.88235294117646</v>
      </c>
      <c r="L555" s="435">
        <v>57.11764705882353</v>
      </c>
      <c r="M555" s="435">
        <v>368.88235294117646</v>
      </c>
      <c r="N555" s="410" t="s">
        <v>572</v>
      </c>
      <c r="O555" s="198" t="s">
        <v>460</v>
      </c>
      <c r="P555" s="199"/>
      <c r="Q555" s="200"/>
      <c r="R555" s="200"/>
      <c r="S555" s="200"/>
      <c r="T555" s="200"/>
      <c r="U555" s="200"/>
      <c r="V555" s="200"/>
      <c r="W555" s="200"/>
      <c r="X555" s="200"/>
      <c r="Y555" s="200"/>
      <c r="Z555" s="200"/>
      <c r="AA555" s="200"/>
    </row>
    <row r="556" spans="1:16" ht="39.75" customHeight="1">
      <c r="A556" s="79">
        <f>A555+1</f>
        <v>440</v>
      </c>
      <c r="B556" s="12" t="s">
        <v>443</v>
      </c>
      <c r="C556" s="246" t="s">
        <v>361</v>
      </c>
      <c r="D556" s="116" t="s">
        <v>270</v>
      </c>
      <c r="E556" s="222" t="s">
        <v>394</v>
      </c>
      <c r="F556" s="430">
        <v>3468.5384615384614</v>
      </c>
      <c r="G556" s="430">
        <v>1124.3076923076924</v>
      </c>
      <c r="H556" s="430">
        <v>2344.230769230769</v>
      </c>
      <c r="I556" s="430">
        <v>0</v>
      </c>
      <c r="J556" s="430">
        <v>3468.5384615384614</v>
      </c>
      <c r="K556" s="430">
        <v>2891.6923076923076</v>
      </c>
      <c r="L556" s="430">
        <v>576.8461538461538</v>
      </c>
      <c r="M556" s="430">
        <v>2891.6923076923076</v>
      </c>
      <c r="N556" s="406" t="s">
        <v>572</v>
      </c>
      <c r="O556" s="90" t="s">
        <v>460</v>
      </c>
      <c r="P556" s="78"/>
    </row>
    <row r="557" spans="1:15" s="122" customFormat="1" ht="39" customHeight="1">
      <c r="A557" s="79">
        <f>A556+1</f>
        <v>441</v>
      </c>
      <c r="B557" s="12" t="s">
        <v>532</v>
      </c>
      <c r="C557" s="305" t="s">
        <v>223</v>
      </c>
      <c r="D557" s="232" t="s">
        <v>270</v>
      </c>
      <c r="E557" s="222" t="s">
        <v>394</v>
      </c>
      <c r="F557" s="430">
        <v>20310.76923076923</v>
      </c>
      <c r="G557" s="455" t="s">
        <v>617</v>
      </c>
      <c r="H557" s="456"/>
      <c r="I557" s="457"/>
      <c r="J557" s="430">
        <v>20406</v>
      </c>
      <c r="K557" s="420" t="s">
        <v>439</v>
      </c>
      <c r="L557" s="420" t="s">
        <v>439</v>
      </c>
      <c r="M557" s="420" t="s">
        <v>439</v>
      </c>
      <c r="N557" s="406" t="s">
        <v>572</v>
      </c>
      <c r="O557" s="90" t="s">
        <v>488</v>
      </c>
    </row>
    <row r="558" spans="1:16" ht="35.25" customHeight="1">
      <c r="A558" s="79">
        <f>A557+1</f>
        <v>442</v>
      </c>
      <c r="B558" s="12" t="s">
        <v>464</v>
      </c>
      <c r="C558" s="246" t="s">
        <v>361</v>
      </c>
      <c r="D558" s="116" t="s">
        <v>281</v>
      </c>
      <c r="E558" s="222" t="s">
        <v>394</v>
      </c>
      <c r="F558" s="434">
        <v>11853.846153846154</v>
      </c>
      <c r="G558" s="426">
        <v>1064.3846153846155</v>
      </c>
      <c r="H558" s="426">
        <v>10418.23076923077</v>
      </c>
      <c r="I558" s="426">
        <v>371.2307692307692</v>
      </c>
      <c r="J558" s="437">
        <v>11853.846153846154</v>
      </c>
      <c r="K558" s="426">
        <v>10052.23076923077</v>
      </c>
      <c r="L558" s="426">
        <v>1430.3846153846155</v>
      </c>
      <c r="M558" s="426">
        <v>10423.461538461539</v>
      </c>
      <c r="N558" s="132" t="s">
        <v>596</v>
      </c>
      <c r="O558" s="90" t="s">
        <v>597</v>
      </c>
      <c r="P558" s="88"/>
    </row>
    <row r="559" spans="1:16" ht="17.25" customHeight="1">
      <c r="A559" s="91">
        <f>A556+1</f>
        <v>441</v>
      </c>
      <c r="B559" s="461" t="s">
        <v>224</v>
      </c>
      <c r="C559" s="461"/>
      <c r="D559" s="461"/>
      <c r="E559" s="461"/>
      <c r="F559" s="461"/>
      <c r="G559" s="461"/>
      <c r="H559" s="461"/>
      <c r="I559" s="461"/>
      <c r="J559" s="461"/>
      <c r="K559" s="461"/>
      <c r="L559" s="461"/>
      <c r="M559" s="461"/>
      <c r="N559" s="461"/>
      <c r="O559" s="462"/>
      <c r="P559" s="88"/>
    </row>
    <row r="560" spans="1:16" ht="31.5" customHeight="1">
      <c r="A560" s="129">
        <f>A558+1</f>
        <v>443</v>
      </c>
      <c r="B560" s="12" t="s">
        <v>140</v>
      </c>
      <c r="C560" s="246" t="s">
        <v>224</v>
      </c>
      <c r="D560" s="116" t="s">
        <v>270</v>
      </c>
      <c r="E560" s="222" t="s">
        <v>394</v>
      </c>
      <c r="F560" s="434">
        <v>25494.384615384617</v>
      </c>
      <c r="G560" s="426">
        <v>8921.923076923076</v>
      </c>
      <c r="H560" s="426">
        <v>16481.923076923078</v>
      </c>
      <c r="I560" s="426">
        <v>90.53846153846153</v>
      </c>
      <c r="J560" s="426">
        <v>25494.384615384617</v>
      </c>
      <c r="K560" s="426">
        <v>22736.000000000004</v>
      </c>
      <c r="L560" s="426">
        <v>2667.846153846154</v>
      </c>
      <c r="M560" s="426">
        <v>22826.538461538465</v>
      </c>
      <c r="N560" s="406" t="s">
        <v>572</v>
      </c>
      <c r="O560" s="90" t="s">
        <v>460</v>
      </c>
      <c r="P560" s="88"/>
    </row>
    <row r="561" spans="1:16" ht="43.5" customHeight="1">
      <c r="A561" s="79">
        <f>A560+1</f>
        <v>444</v>
      </c>
      <c r="B561" s="12" t="s">
        <v>476</v>
      </c>
      <c r="C561" s="246" t="s">
        <v>362</v>
      </c>
      <c r="D561" s="222" t="s">
        <v>513</v>
      </c>
      <c r="E561" s="222" t="s">
        <v>394</v>
      </c>
      <c r="F561" s="422">
        <v>309134.6153846154</v>
      </c>
      <c r="G561" s="422">
        <v>0</v>
      </c>
      <c r="H561" s="422">
        <v>0</v>
      </c>
      <c r="I561" s="422">
        <v>309134.6153846154</v>
      </c>
      <c r="J561" s="420">
        <v>309134.6153846154</v>
      </c>
      <c r="K561" s="423">
        <v>0</v>
      </c>
      <c r="L561" s="423">
        <v>0</v>
      </c>
      <c r="M561" s="423">
        <v>309134.6153846154</v>
      </c>
      <c r="N561" s="407" t="s">
        <v>596</v>
      </c>
      <c r="O561" s="90" t="s">
        <v>597</v>
      </c>
      <c r="P561" s="77"/>
    </row>
    <row r="562" spans="1:16" ht="60.75" customHeight="1">
      <c r="A562" s="129">
        <f>A561+1</f>
        <v>445</v>
      </c>
      <c r="B562" s="12" t="s">
        <v>551</v>
      </c>
      <c r="C562" s="246" t="s">
        <v>362</v>
      </c>
      <c r="D562" s="116" t="s">
        <v>270</v>
      </c>
      <c r="E562" s="392" t="s">
        <v>618</v>
      </c>
      <c r="F562" s="398">
        <v>4907.692307692308</v>
      </c>
      <c r="G562" s="426">
        <v>0</v>
      </c>
      <c r="H562" s="426">
        <v>3378.95</v>
      </c>
      <c r="I562" s="426">
        <v>1528.7423076923078</v>
      </c>
      <c r="J562" s="426">
        <v>4907.692307692308</v>
      </c>
      <c r="K562" s="426">
        <v>2963.257692307692</v>
      </c>
      <c r="L562" s="426">
        <v>415.6923076923077</v>
      </c>
      <c r="M562" s="426">
        <v>4492</v>
      </c>
      <c r="N562" s="407" t="s">
        <v>572</v>
      </c>
      <c r="O562" s="393" t="s">
        <v>545</v>
      </c>
      <c r="P562" s="88"/>
    </row>
    <row r="563" spans="1:16" ht="61.5" customHeight="1">
      <c r="A563" s="125">
        <f aca="true" t="shared" si="37" ref="A563:A572">A562+1</f>
        <v>446</v>
      </c>
      <c r="B563" s="12" t="s">
        <v>551</v>
      </c>
      <c r="C563" s="246" t="s">
        <v>469</v>
      </c>
      <c r="D563" s="116" t="s">
        <v>270</v>
      </c>
      <c r="E563" s="392" t="s">
        <v>618</v>
      </c>
      <c r="F563" s="398">
        <v>5253.846153846154</v>
      </c>
      <c r="G563" s="426">
        <v>0</v>
      </c>
      <c r="H563" s="426">
        <v>1807</v>
      </c>
      <c r="I563" s="426">
        <v>3446.8461538461543</v>
      </c>
      <c r="J563" s="426">
        <v>5253.846153846154</v>
      </c>
      <c r="K563" s="426">
        <v>1722.8461538461538</v>
      </c>
      <c r="L563" s="426">
        <v>84.15384615384616</v>
      </c>
      <c r="M563" s="426">
        <v>5169.6923076923085</v>
      </c>
      <c r="N563" s="407" t="s">
        <v>572</v>
      </c>
      <c r="O563" s="393" t="s">
        <v>545</v>
      </c>
      <c r="P563" s="88"/>
    </row>
    <row r="564" spans="1:16" ht="45.75" customHeight="1">
      <c r="A564" s="125">
        <f t="shared" si="37"/>
        <v>447</v>
      </c>
      <c r="B564" s="12" t="s">
        <v>398</v>
      </c>
      <c r="C564" s="246" t="s">
        <v>224</v>
      </c>
      <c r="D564" s="116" t="s">
        <v>270</v>
      </c>
      <c r="E564" s="222" t="s">
        <v>395</v>
      </c>
      <c r="F564" s="93" t="s">
        <v>273</v>
      </c>
      <c r="G564" s="127"/>
      <c r="H564" s="128"/>
      <c r="I564" s="128"/>
      <c r="J564" s="95"/>
      <c r="K564" s="420" t="s">
        <v>439</v>
      </c>
      <c r="L564" s="420" t="s">
        <v>439</v>
      </c>
      <c r="M564" s="420" t="s">
        <v>439</v>
      </c>
      <c r="N564" s="406" t="s">
        <v>596</v>
      </c>
      <c r="O564" s="90" t="s">
        <v>461</v>
      </c>
      <c r="P564" s="78"/>
    </row>
    <row r="565" spans="1:27" s="201" customFormat="1" ht="42.75" customHeight="1">
      <c r="A565" s="196">
        <f t="shared" si="37"/>
        <v>448</v>
      </c>
      <c r="B565" s="197" t="s">
        <v>442</v>
      </c>
      <c r="C565" s="248" t="s">
        <v>362</v>
      </c>
      <c r="D565" s="230" t="s">
        <v>270</v>
      </c>
      <c r="E565" s="231" t="s">
        <v>392</v>
      </c>
      <c r="F565" s="430">
        <v>3920</v>
      </c>
      <c r="G565" s="435">
        <v>0</v>
      </c>
      <c r="H565" s="435">
        <v>3862</v>
      </c>
      <c r="I565" s="435">
        <v>58</v>
      </c>
      <c r="J565" s="430">
        <v>3920</v>
      </c>
      <c r="K565" s="435">
        <v>3025</v>
      </c>
      <c r="L565" s="435">
        <v>837</v>
      </c>
      <c r="M565" s="435">
        <v>3083</v>
      </c>
      <c r="N565" s="409" t="s">
        <v>572</v>
      </c>
      <c r="O565" s="198" t="s">
        <v>460</v>
      </c>
      <c r="P565" s="199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  <c r="AA565" s="200"/>
    </row>
    <row r="566" spans="1:27" s="201" customFormat="1" ht="46.5" customHeight="1">
      <c r="A566" s="196">
        <f t="shared" si="37"/>
        <v>449</v>
      </c>
      <c r="B566" s="197" t="s">
        <v>396</v>
      </c>
      <c r="C566" s="248" t="s">
        <v>362</v>
      </c>
      <c r="D566" s="230" t="s">
        <v>270</v>
      </c>
      <c r="E566" s="231" t="s">
        <v>395</v>
      </c>
      <c r="F566" s="430">
        <v>7314.019607843137</v>
      </c>
      <c r="G566" s="435">
        <v>2372.2156862745096</v>
      </c>
      <c r="H566" s="435">
        <v>4864.176470588235</v>
      </c>
      <c r="I566" s="435">
        <v>77.62745098039215</v>
      </c>
      <c r="J566" s="430">
        <v>7314.019607843137</v>
      </c>
      <c r="K566" s="435">
        <v>6428.156862745098</v>
      </c>
      <c r="L566" s="435">
        <v>808.2352941176471</v>
      </c>
      <c r="M566" s="435">
        <v>6505.78431372549</v>
      </c>
      <c r="N566" s="410" t="s">
        <v>572</v>
      </c>
      <c r="O566" s="198" t="s">
        <v>460</v>
      </c>
      <c r="P566" s="199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  <c r="AA566" s="200"/>
    </row>
    <row r="567" spans="1:16" ht="36" customHeight="1">
      <c r="A567" s="79">
        <f t="shared" si="37"/>
        <v>450</v>
      </c>
      <c r="B567" s="12" t="s">
        <v>443</v>
      </c>
      <c r="C567" s="246" t="s">
        <v>362</v>
      </c>
      <c r="D567" s="116" t="s">
        <v>270</v>
      </c>
      <c r="E567" s="222" t="s">
        <v>394</v>
      </c>
      <c r="F567" s="430">
        <v>23779.153846153848</v>
      </c>
      <c r="G567" s="430">
        <v>4916.2307692307695</v>
      </c>
      <c r="H567" s="430">
        <v>18737.46153846154</v>
      </c>
      <c r="I567" s="430">
        <v>125.46153846153847</v>
      </c>
      <c r="J567" s="430">
        <v>23779.153846153848</v>
      </c>
      <c r="K567" s="430">
        <v>20346.307692307695</v>
      </c>
      <c r="L567" s="430">
        <v>3307.3846153846152</v>
      </c>
      <c r="M567" s="430">
        <v>20471.769230769234</v>
      </c>
      <c r="N567" s="406" t="s">
        <v>572</v>
      </c>
      <c r="O567" s="90" t="s">
        <v>460</v>
      </c>
      <c r="P567" s="78"/>
    </row>
    <row r="568" spans="1:15" s="122" customFormat="1" ht="41.25" customHeight="1">
      <c r="A568" s="79">
        <f t="shared" si="37"/>
        <v>451</v>
      </c>
      <c r="B568" s="12" t="s">
        <v>532</v>
      </c>
      <c r="C568" s="305" t="s">
        <v>224</v>
      </c>
      <c r="D568" s="232" t="s">
        <v>270</v>
      </c>
      <c r="E568" s="222" t="s">
        <v>394</v>
      </c>
      <c r="F568" s="430">
        <v>70171.92307692308</v>
      </c>
      <c r="G568" s="455" t="s">
        <v>617</v>
      </c>
      <c r="H568" s="456"/>
      <c r="I568" s="457"/>
      <c r="J568" s="430">
        <v>71595</v>
      </c>
      <c r="K568" s="420" t="s">
        <v>439</v>
      </c>
      <c r="L568" s="420" t="s">
        <v>439</v>
      </c>
      <c r="M568" s="420" t="s">
        <v>439</v>
      </c>
      <c r="N568" s="406" t="s">
        <v>572</v>
      </c>
      <c r="O568" s="90" t="s">
        <v>488</v>
      </c>
    </row>
    <row r="569" spans="1:16" ht="35.25" customHeight="1">
      <c r="A569" s="79">
        <f t="shared" si="37"/>
        <v>452</v>
      </c>
      <c r="B569" s="12" t="s">
        <v>464</v>
      </c>
      <c r="C569" s="246" t="s">
        <v>362</v>
      </c>
      <c r="D569" s="116" t="s">
        <v>281</v>
      </c>
      <c r="E569" s="222" t="s">
        <v>394</v>
      </c>
      <c r="F569" s="420">
        <v>60819.230769230766</v>
      </c>
      <c r="G569" s="420">
        <v>143.69230769230768</v>
      </c>
      <c r="H569" s="420">
        <v>59578.38461538462</v>
      </c>
      <c r="I569" s="420">
        <v>1097.1538461538462</v>
      </c>
      <c r="J569" s="436">
        <v>60819.230769230766</v>
      </c>
      <c r="K569" s="420">
        <v>50340.846153846156</v>
      </c>
      <c r="L569" s="420">
        <v>9381.23076923077</v>
      </c>
      <c r="M569" s="420">
        <v>51438</v>
      </c>
      <c r="N569" s="132" t="s">
        <v>596</v>
      </c>
      <c r="O569" s="90" t="s">
        <v>597</v>
      </c>
      <c r="P569" s="88"/>
    </row>
    <row r="570" spans="1:16" ht="35.25" customHeight="1">
      <c r="A570" s="79">
        <f t="shared" si="37"/>
        <v>453</v>
      </c>
      <c r="B570" s="12" t="s">
        <v>464</v>
      </c>
      <c r="C570" s="246" t="s">
        <v>468</v>
      </c>
      <c r="D570" s="116" t="s">
        <v>281</v>
      </c>
      <c r="E570" s="222" t="s">
        <v>394</v>
      </c>
      <c r="F570" s="420">
        <v>4650</v>
      </c>
      <c r="G570" s="420">
        <v>240.84615384615384</v>
      </c>
      <c r="H570" s="420">
        <v>4209.153846153846</v>
      </c>
      <c r="I570" s="420">
        <v>200</v>
      </c>
      <c r="J570" s="436">
        <v>4650</v>
      </c>
      <c r="K570" s="420">
        <v>4343</v>
      </c>
      <c r="L570" s="420">
        <v>107</v>
      </c>
      <c r="M570" s="420">
        <v>4543</v>
      </c>
      <c r="N570" s="132" t="s">
        <v>596</v>
      </c>
      <c r="O570" s="90" t="s">
        <v>597</v>
      </c>
      <c r="P570" s="88"/>
    </row>
    <row r="571" spans="1:16" ht="35.25" customHeight="1">
      <c r="A571" s="79">
        <f t="shared" si="37"/>
        <v>454</v>
      </c>
      <c r="B571" s="12" t="s">
        <v>464</v>
      </c>
      <c r="C571" s="246" t="s">
        <v>469</v>
      </c>
      <c r="D571" s="116" t="s">
        <v>281</v>
      </c>
      <c r="E571" s="222" t="s">
        <v>394</v>
      </c>
      <c r="F571" s="420">
        <v>15065.384615384615</v>
      </c>
      <c r="G571" s="420">
        <v>46.69230769230769</v>
      </c>
      <c r="H571" s="420">
        <v>14075.615384615385</v>
      </c>
      <c r="I571" s="420">
        <v>943.0769230769231</v>
      </c>
      <c r="J571" s="436">
        <v>15065.384615384615</v>
      </c>
      <c r="K571" s="420">
        <v>12450.923076923078</v>
      </c>
      <c r="L571" s="420">
        <v>1671.3846153846155</v>
      </c>
      <c r="M571" s="420">
        <v>13394</v>
      </c>
      <c r="N571" s="132" t="s">
        <v>596</v>
      </c>
      <c r="O571" s="90" t="s">
        <v>597</v>
      </c>
      <c r="P571" s="88"/>
    </row>
    <row r="572" spans="1:16" ht="34.5" customHeight="1">
      <c r="A572" s="79">
        <f t="shared" si="37"/>
        <v>455</v>
      </c>
      <c r="B572" s="12" t="s">
        <v>477</v>
      </c>
      <c r="C572" s="246" t="s">
        <v>362</v>
      </c>
      <c r="D572" s="222" t="s">
        <v>514</v>
      </c>
      <c r="E572" s="222" t="s">
        <v>394</v>
      </c>
      <c r="F572" s="420">
        <v>13484.615384615385</v>
      </c>
      <c r="G572" s="420">
        <v>0</v>
      </c>
      <c r="H572" s="420">
        <v>0</v>
      </c>
      <c r="I572" s="420">
        <v>13484.615384615385</v>
      </c>
      <c r="J572" s="420">
        <v>13484.615384615385</v>
      </c>
      <c r="K572" s="420">
        <v>0</v>
      </c>
      <c r="L572" s="420">
        <v>0</v>
      </c>
      <c r="M572" s="420">
        <v>13484.615384615385</v>
      </c>
      <c r="N572" s="407" t="s">
        <v>596</v>
      </c>
      <c r="O572" s="90" t="s">
        <v>157</v>
      </c>
      <c r="P572" s="78"/>
    </row>
    <row r="573" spans="1:16" ht="17.25" customHeight="1">
      <c r="A573" s="91">
        <f>A567+1</f>
        <v>451</v>
      </c>
      <c r="B573" s="461" t="s">
        <v>225</v>
      </c>
      <c r="C573" s="461"/>
      <c r="D573" s="461"/>
      <c r="E573" s="461"/>
      <c r="F573" s="461"/>
      <c r="G573" s="461"/>
      <c r="H573" s="461"/>
      <c r="I573" s="461"/>
      <c r="J573" s="461"/>
      <c r="K573" s="461"/>
      <c r="L573" s="461"/>
      <c r="M573" s="461"/>
      <c r="N573" s="461"/>
      <c r="O573" s="462"/>
      <c r="P573" s="88"/>
    </row>
    <row r="574" spans="1:16" ht="31.5" customHeight="1">
      <c r="A574" s="129">
        <f>A572+1</f>
        <v>456</v>
      </c>
      <c r="B574" s="12" t="s">
        <v>140</v>
      </c>
      <c r="C574" s="246" t="s">
        <v>225</v>
      </c>
      <c r="D574" s="116" t="s">
        <v>270</v>
      </c>
      <c r="E574" s="222" t="s">
        <v>394</v>
      </c>
      <c r="F574" s="434">
        <v>10373</v>
      </c>
      <c r="G574" s="426">
        <v>4563.692307692308</v>
      </c>
      <c r="H574" s="426">
        <v>5752.307692307692</v>
      </c>
      <c r="I574" s="426">
        <v>57</v>
      </c>
      <c r="J574" s="426">
        <v>10373</v>
      </c>
      <c r="K574" s="426">
        <v>9579.461538461539</v>
      </c>
      <c r="L574" s="426">
        <v>736.5384615384615</v>
      </c>
      <c r="M574" s="426">
        <v>9636.461538461539</v>
      </c>
      <c r="N574" s="406" t="s">
        <v>572</v>
      </c>
      <c r="O574" s="90" t="s">
        <v>460</v>
      </c>
      <c r="P574" s="88"/>
    </row>
    <row r="575" spans="1:16" ht="48.75" customHeight="1">
      <c r="A575" s="79">
        <f>A574+1</f>
        <v>457</v>
      </c>
      <c r="B575" s="12" t="s">
        <v>398</v>
      </c>
      <c r="C575" s="246" t="s">
        <v>225</v>
      </c>
      <c r="D575" s="116" t="s">
        <v>270</v>
      </c>
      <c r="E575" s="222" t="s">
        <v>395</v>
      </c>
      <c r="F575" s="93" t="s">
        <v>273</v>
      </c>
      <c r="G575" s="127"/>
      <c r="H575" s="128"/>
      <c r="I575" s="128"/>
      <c r="J575" s="95"/>
      <c r="K575" s="420" t="s">
        <v>439</v>
      </c>
      <c r="L575" s="420" t="s">
        <v>439</v>
      </c>
      <c r="M575" s="420" t="s">
        <v>439</v>
      </c>
      <c r="N575" s="406" t="s">
        <v>596</v>
      </c>
      <c r="O575" s="90" t="s">
        <v>461</v>
      </c>
      <c r="P575" s="78"/>
    </row>
    <row r="576" spans="1:27" s="201" customFormat="1" ht="49.5" customHeight="1">
      <c r="A576" s="196">
        <f>A575+1</f>
        <v>458</v>
      </c>
      <c r="B576" s="197" t="s">
        <v>396</v>
      </c>
      <c r="C576" s="248" t="s">
        <v>363</v>
      </c>
      <c r="D576" s="230" t="s">
        <v>270</v>
      </c>
      <c r="E576" s="231" t="s">
        <v>395</v>
      </c>
      <c r="F576" s="430">
        <v>1794.9411764705883</v>
      </c>
      <c r="G576" s="435">
        <v>430.72549019607845</v>
      </c>
      <c r="H576" s="435">
        <v>1049.9019607843138</v>
      </c>
      <c r="I576" s="435">
        <v>314.3137254901961</v>
      </c>
      <c r="J576" s="430">
        <v>1794.9411764705883</v>
      </c>
      <c r="K576" s="435">
        <v>731.3529411764707</v>
      </c>
      <c r="L576" s="435">
        <v>749.2745098039215</v>
      </c>
      <c r="M576" s="435">
        <v>1045.6666666666667</v>
      </c>
      <c r="N576" s="410" t="s">
        <v>572</v>
      </c>
      <c r="O576" s="198" t="s">
        <v>460</v>
      </c>
      <c r="P576" s="199"/>
      <c r="Q576" s="200"/>
      <c r="R576" s="200"/>
      <c r="S576" s="200"/>
      <c r="T576" s="200"/>
      <c r="U576" s="200"/>
      <c r="V576" s="200"/>
      <c r="W576" s="200"/>
      <c r="X576" s="200"/>
      <c r="Y576" s="200"/>
      <c r="Z576" s="200"/>
      <c r="AA576" s="200"/>
    </row>
    <row r="577" spans="1:16" ht="41.25" customHeight="1">
      <c r="A577" s="79">
        <f>A576+1</f>
        <v>459</v>
      </c>
      <c r="B577" s="12" t="s">
        <v>443</v>
      </c>
      <c r="C577" s="246" t="s">
        <v>363</v>
      </c>
      <c r="D577" s="116" t="s">
        <v>270</v>
      </c>
      <c r="E577" s="222" t="s">
        <v>394</v>
      </c>
      <c r="F577" s="430">
        <v>14015.384615384615</v>
      </c>
      <c r="G577" s="430">
        <v>1610.5384615384614</v>
      </c>
      <c r="H577" s="430">
        <v>11105.307692307691</v>
      </c>
      <c r="I577" s="430">
        <v>1299.5384615384614</v>
      </c>
      <c r="J577" s="430">
        <v>14015.384615384613</v>
      </c>
      <c r="K577" s="430">
        <v>8774.538461538461</v>
      </c>
      <c r="L577" s="430">
        <v>3941.3076923076924</v>
      </c>
      <c r="M577" s="430">
        <v>10074.076923076922</v>
      </c>
      <c r="N577" s="406" t="s">
        <v>572</v>
      </c>
      <c r="O577" s="90" t="s">
        <v>460</v>
      </c>
      <c r="P577" s="78"/>
    </row>
    <row r="578" spans="1:15" s="122" customFormat="1" ht="40.5" customHeight="1">
      <c r="A578" s="79">
        <f>A577+1</f>
        <v>460</v>
      </c>
      <c r="B578" s="12" t="s">
        <v>532</v>
      </c>
      <c r="C578" s="305" t="s">
        <v>527</v>
      </c>
      <c r="D578" s="232" t="s">
        <v>270</v>
      </c>
      <c r="E578" s="222" t="s">
        <v>394</v>
      </c>
      <c r="F578" s="430">
        <v>28501.153846153848</v>
      </c>
      <c r="G578" s="455" t="s">
        <v>617</v>
      </c>
      <c r="H578" s="456"/>
      <c r="I578" s="457"/>
      <c r="J578" s="430">
        <v>28535</v>
      </c>
      <c r="K578" s="420" t="s">
        <v>439</v>
      </c>
      <c r="L578" s="420" t="s">
        <v>439</v>
      </c>
      <c r="M578" s="420" t="s">
        <v>439</v>
      </c>
      <c r="N578" s="406" t="s">
        <v>572</v>
      </c>
      <c r="O578" s="90" t="s">
        <v>488</v>
      </c>
    </row>
    <row r="579" spans="1:16" ht="35.25" customHeight="1">
      <c r="A579" s="79">
        <f>A578+1</f>
        <v>461</v>
      </c>
      <c r="B579" s="12" t="s">
        <v>464</v>
      </c>
      <c r="C579" s="246" t="s">
        <v>363</v>
      </c>
      <c r="D579" s="116" t="s">
        <v>281</v>
      </c>
      <c r="E579" s="222" t="s">
        <v>394</v>
      </c>
      <c r="F579" s="434">
        <v>53128.46153846154</v>
      </c>
      <c r="G579" s="426">
        <v>1478.923076923077</v>
      </c>
      <c r="H579" s="426">
        <v>51345</v>
      </c>
      <c r="I579" s="426">
        <v>304.53846153846155</v>
      </c>
      <c r="J579" s="437">
        <v>53128.46153846154</v>
      </c>
      <c r="K579" s="426">
        <v>46792.46153846154</v>
      </c>
      <c r="L579" s="426">
        <v>6031.461538461538</v>
      </c>
      <c r="M579" s="426">
        <v>47097</v>
      </c>
      <c r="N579" s="132" t="s">
        <v>596</v>
      </c>
      <c r="O579" s="90" t="s">
        <v>597</v>
      </c>
      <c r="P579" s="88"/>
    </row>
    <row r="580" spans="1:16" ht="17.25" customHeight="1">
      <c r="A580" s="91">
        <f>A577+1</f>
        <v>460</v>
      </c>
      <c r="B580" s="461" t="s">
        <v>226</v>
      </c>
      <c r="C580" s="461"/>
      <c r="D580" s="461"/>
      <c r="E580" s="461"/>
      <c r="F580" s="461"/>
      <c r="G580" s="461"/>
      <c r="H580" s="461"/>
      <c r="I580" s="461"/>
      <c r="J580" s="461"/>
      <c r="K580" s="461"/>
      <c r="L580" s="461"/>
      <c r="M580" s="461"/>
      <c r="N580" s="461"/>
      <c r="O580" s="462"/>
      <c r="P580" s="88"/>
    </row>
    <row r="581" spans="1:16" ht="31.5" customHeight="1">
      <c r="A581" s="129">
        <f>A579+1</f>
        <v>462</v>
      </c>
      <c r="B581" s="12" t="s">
        <v>140</v>
      </c>
      <c r="C581" s="246" t="s">
        <v>277</v>
      </c>
      <c r="D581" s="116" t="s">
        <v>270</v>
      </c>
      <c r="E581" s="222" t="s">
        <v>394</v>
      </c>
      <c r="F581" s="434">
        <v>11704.846153846154</v>
      </c>
      <c r="G581" s="426">
        <v>3745</v>
      </c>
      <c r="H581" s="426">
        <v>7885</v>
      </c>
      <c r="I581" s="426">
        <v>74.84615384615384</v>
      </c>
      <c r="J581" s="426">
        <v>11704.846153846154</v>
      </c>
      <c r="K581" s="426">
        <v>10843</v>
      </c>
      <c r="L581" s="426">
        <v>787</v>
      </c>
      <c r="M581" s="426">
        <v>10917.846153846154</v>
      </c>
      <c r="N581" s="406" t="s">
        <v>572</v>
      </c>
      <c r="O581" s="90" t="s">
        <v>460</v>
      </c>
      <c r="P581" s="88"/>
    </row>
    <row r="582" spans="1:16" ht="45.75" customHeight="1">
      <c r="A582" s="79">
        <f aca="true" t="shared" si="38" ref="A582:A587">A581+1</f>
        <v>463</v>
      </c>
      <c r="B582" s="12" t="s">
        <v>398</v>
      </c>
      <c r="C582" s="246" t="s">
        <v>277</v>
      </c>
      <c r="D582" s="116" t="s">
        <v>270</v>
      </c>
      <c r="E582" s="222" t="s">
        <v>395</v>
      </c>
      <c r="F582" s="93" t="s">
        <v>273</v>
      </c>
      <c r="G582" s="127"/>
      <c r="H582" s="128"/>
      <c r="I582" s="128"/>
      <c r="J582" s="95"/>
      <c r="K582" s="420" t="s">
        <v>439</v>
      </c>
      <c r="L582" s="420" t="s">
        <v>439</v>
      </c>
      <c r="M582" s="420" t="s">
        <v>439</v>
      </c>
      <c r="N582" s="406" t="s">
        <v>596</v>
      </c>
      <c r="O582" s="90" t="s">
        <v>461</v>
      </c>
      <c r="P582" s="78"/>
    </row>
    <row r="583" spans="1:27" s="201" customFormat="1" ht="48.75" customHeight="1">
      <c r="A583" s="196">
        <f t="shared" si="38"/>
        <v>464</v>
      </c>
      <c r="B583" s="197" t="s">
        <v>442</v>
      </c>
      <c r="C583" s="248" t="s">
        <v>364</v>
      </c>
      <c r="D583" s="230" t="s">
        <v>270</v>
      </c>
      <c r="E583" s="231" t="s">
        <v>392</v>
      </c>
      <c r="F583" s="430">
        <v>505</v>
      </c>
      <c r="G583" s="435">
        <v>0</v>
      </c>
      <c r="H583" s="435">
        <v>505</v>
      </c>
      <c r="I583" s="435">
        <v>0</v>
      </c>
      <c r="J583" s="430">
        <v>505</v>
      </c>
      <c r="K583" s="435">
        <v>415.5</v>
      </c>
      <c r="L583" s="435">
        <v>89.5</v>
      </c>
      <c r="M583" s="435">
        <v>415.5</v>
      </c>
      <c r="N583" s="409" t="s">
        <v>572</v>
      </c>
      <c r="O583" s="198" t="s">
        <v>460</v>
      </c>
      <c r="P583" s="199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</row>
    <row r="584" spans="1:27" s="201" customFormat="1" ht="45" customHeight="1">
      <c r="A584" s="196">
        <f t="shared" si="38"/>
        <v>465</v>
      </c>
      <c r="B584" s="197" t="s">
        <v>396</v>
      </c>
      <c r="C584" s="248" t="s">
        <v>364</v>
      </c>
      <c r="D584" s="230" t="s">
        <v>270</v>
      </c>
      <c r="E584" s="231" t="s">
        <v>395</v>
      </c>
      <c r="F584" s="430">
        <v>843.7450980392157</v>
      </c>
      <c r="G584" s="435">
        <v>161.68627450980392</v>
      </c>
      <c r="H584" s="435">
        <v>682.0588235294117</v>
      </c>
      <c r="I584" s="435">
        <v>0</v>
      </c>
      <c r="J584" s="430">
        <v>843.7450980392157</v>
      </c>
      <c r="K584" s="435">
        <v>746.1372549019607</v>
      </c>
      <c r="L584" s="435">
        <v>97.6078431372549</v>
      </c>
      <c r="M584" s="435">
        <v>746.1372549019608</v>
      </c>
      <c r="N584" s="410" t="s">
        <v>572</v>
      </c>
      <c r="O584" s="198" t="s">
        <v>460</v>
      </c>
      <c r="P584" s="199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</row>
    <row r="585" spans="1:16" ht="36" customHeight="1">
      <c r="A585" s="79">
        <f t="shared" si="38"/>
        <v>466</v>
      </c>
      <c r="B585" s="12" t="s">
        <v>443</v>
      </c>
      <c r="C585" s="246" t="s">
        <v>364</v>
      </c>
      <c r="D585" s="116" t="s">
        <v>270</v>
      </c>
      <c r="E585" s="222" t="s">
        <v>394</v>
      </c>
      <c r="F585" s="430">
        <v>4118.538461538462</v>
      </c>
      <c r="G585" s="430">
        <v>318.61538461538464</v>
      </c>
      <c r="H585" s="430">
        <v>3721.4615384615386</v>
      </c>
      <c r="I585" s="430">
        <v>78.46153846153847</v>
      </c>
      <c r="J585" s="430">
        <v>4118.538461538462</v>
      </c>
      <c r="K585" s="430">
        <v>3381.3846153846157</v>
      </c>
      <c r="L585" s="430">
        <v>658.6923076923077</v>
      </c>
      <c r="M585" s="430">
        <v>3459.8461538461543</v>
      </c>
      <c r="N585" s="406" t="s">
        <v>572</v>
      </c>
      <c r="O585" s="90" t="s">
        <v>460</v>
      </c>
      <c r="P585" s="78"/>
    </row>
    <row r="586" spans="1:15" s="122" customFormat="1" ht="40.5" customHeight="1">
      <c r="A586" s="79">
        <f t="shared" si="38"/>
        <v>467</v>
      </c>
      <c r="B586" s="12" t="s">
        <v>532</v>
      </c>
      <c r="C586" s="305" t="s">
        <v>226</v>
      </c>
      <c r="D586" s="232" t="s">
        <v>270</v>
      </c>
      <c r="E586" s="222" t="s">
        <v>394</v>
      </c>
      <c r="F586" s="430">
        <v>32895</v>
      </c>
      <c r="G586" s="455" t="s">
        <v>617</v>
      </c>
      <c r="H586" s="456"/>
      <c r="I586" s="457"/>
      <c r="J586" s="430">
        <v>32930</v>
      </c>
      <c r="K586" s="420" t="s">
        <v>439</v>
      </c>
      <c r="L586" s="420" t="s">
        <v>439</v>
      </c>
      <c r="M586" s="420" t="s">
        <v>439</v>
      </c>
      <c r="N586" s="406" t="s">
        <v>572</v>
      </c>
      <c r="O586" s="90" t="s">
        <v>488</v>
      </c>
    </row>
    <row r="587" spans="1:16" ht="35.25" customHeight="1">
      <c r="A587" s="79">
        <f t="shared" si="38"/>
        <v>468</v>
      </c>
      <c r="B587" s="12" t="s">
        <v>464</v>
      </c>
      <c r="C587" s="246" t="s">
        <v>364</v>
      </c>
      <c r="D587" s="116" t="s">
        <v>281</v>
      </c>
      <c r="E587" s="222" t="s">
        <v>394</v>
      </c>
      <c r="F587" s="434">
        <v>38999.15384615385</v>
      </c>
      <c r="G587" s="426">
        <v>465.46153846153845</v>
      </c>
      <c r="H587" s="426">
        <v>38291.38461538462</v>
      </c>
      <c r="I587" s="426">
        <v>242.30769230769232</v>
      </c>
      <c r="J587" s="437">
        <v>38999.15384615385</v>
      </c>
      <c r="K587" s="426">
        <v>31941.23076923077</v>
      </c>
      <c r="L587" s="426">
        <v>6815.615384615385</v>
      </c>
      <c r="M587" s="426">
        <v>32183.53846153846</v>
      </c>
      <c r="N587" s="132" t="s">
        <v>596</v>
      </c>
      <c r="O587" s="90" t="s">
        <v>597</v>
      </c>
      <c r="P587" s="88"/>
    </row>
    <row r="588" spans="1:16" ht="17.25" customHeight="1">
      <c r="A588" s="91">
        <f>A585+1</f>
        <v>467</v>
      </c>
      <c r="B588" s="461" t="s">
        <v>245</v>
      </c>
      <c r="C588" s="461"/>
      <c r="D588" s="461"/>
      <c r="E588" s="461"/>
      <c r="F588" s="461"/>
      <c r="G588" s="461"/>
      <c r="H588" s="461"/>
      <c r="I588" s="461"/>
      <c r="J588" s="461"/>
      <c r="K588" s="461"/>
      <c r="L588" s="461"/>
      <c r="M588" s="461"/>
      <c r="N588" s="461"/>
      <c r="O588" s="462"/>
      <c r="P588" s="88"/>
    </row>
    <row r="589" spans="1:16" ht="17.25" customHeight="1">
      <c r="A589" s="91">
        <f>A586+1</f>
        <v>468</v>
      </c>
      <c r="B589" s="461" t="s">
        <v>228</v>
      </c>
      <c r="C589" s="461"/>
      <c r="D589" s="461"/>
      <c r="E589" s="461"/>
      <c r="F589" s="461"/>
      <c r="G589" s="461"/>
      <c r="H589" s="461"/>
      <c r="I589" s="461"/>
      <c r="J589" s="461"/>
      <c r="K589" s="461"/>
      <c r="L589" s="461"/>
      <c r="M589" s="461"/>
      <c r="N589" s="461"/>
      <c r="O589" s="462"/>
      <c r="P589" s="88"/>
    </row>
    <row r="590" spans="1:16" ht="31.5" customHeight="1">
      <c r="A590" s="79">
        <f aca="true" t="shared" si="39" ref="A590:A596">A589+1</f>
        <v>469</v>
      </c>
      <c r="B590" s="12" t="s">
        <v>140</v>
      </c>
      <c r="C590" s="246" t="s">
        <v>228</v>
      </c>
      <c r="D590" s="116" t="s">
        <v>270</v>
      </c>
      <c r="E590" s="222" t="s">
        <v>394</v>
      </c>
      <c r="F590" s="434">
        <v>57791</v>
      </c>
      <c r="G590" s="426">
        <v>18303.384615384617</v>
      </c>
      <c r="H590" s="426">
        <v>39345.769230769234</v>
      </c>
      <c r="I590" s="426">
        <v>141.84615384615384</v>
      </c>
      <c r="J590" s="426">
        <v>57791.00000000001</v>
      </c>
      <c r="K590" s="426">
        <v>52089.23076923077</v>
      </c>
      <c r="L590" s="426">
        <v>5559.923076923077</v>
      </c>
      <c r="M590" s="426">
        <v>52231.07692307693</v>
      </c>
      <c r="N590" s="406" t="s">
        <v>572</v>
      </c>
      <c r="O590" s="90" t="s">
        <v>460</v>
      </c>
      <c r="P590" s="88"/>
    </row>
    <row r="591" spans="1:16" ht="43.5" customHeight="1">
      <c r="A591" s="79">
        <f t="shared" si="39"/>
        <v>470</v>
      </c>
      <c r="B591" s="12" t="s">
        <v>476</v>
      </c>
      <c r="C591" s="246" t="s">
        <v>365</v>
      </c>
      <c r="D591" s="222" t="s">
        <v>513</v>
      </c>
      <c r="E591" s="222" t="s">
        <v>394</v>
      </c>
      <c r="F591" s="422">
        <v>250000</v>
      </c>
      <c r="G591" s="422">
        <v>0</v>
      </c>
      <c r="H591" s="422">
        <v>0</v>
      </c>
      <c r="I591" s="422">
        <v>250000</v>
      </c>
      <c r="J591" s="420">
        <v>250000</v>
      </c>
      <c r="K591" s="423">
        <v>0</v>
      </c>
      <c r="L591" s="423">
        <v>0</v>
      </c>
      <c r="M591" s="423">
        <v>250000</v>
      </c>
      <c r="N591" s="407" t="s">
        <v>596</v>
      </c>
      <c r="O591" s="90" t="s">
        <v>597</v>
      </c>
      <c r="P591" s="77"/>
    </row>
    <row r="592" spans="1:16" ht="51" customHeight="1">
      <c r="A592" s="79">
        <f t="shared" si="39"/>
        <v>471</v>
      </c>
      <c r="B592" s="12" t="s">
        <v>159</v>
      </c>
      <c r="C592" s="246" t="s">
        <v>540</v>
      </c>
      <c r="D592" s="116" t="s">
        <v>270</v>
      </c>
      <c r="E592" s="222" t="s">
        <v>394</v>
      </c>
      <c r="F592" s="422">
        <v>12019.23076923077</v>
      </c>
      <c r="G592" s="422">
        <v>1215.923076923077</v>
      </c>
      <c r="H592" s="422">
        <v>10036.76923076923</v>
      </c>
      <c r="I592" s="422">
        <v>210</v>
      </c>
      <c r="J592" s="420">
        <v>12019.230769230768</v>
      </c>
      <c r="K592" s="426">
        <v>10505.384615384615</v>
      </c>
      <c r="L592" s="426">
        <v>747.3076923076923</v>
      </c>
      <c r="M592" s="426">
        <v>10715.384615384617</v>
      </c>
      <c r="N592" s="407" t="s">
        <v>572</v>
      </c>
      <c r="O592" s="90" t="s">
        <v>156</v>
      </c>
      <c r="P592" s="77"/>
    </row>
    <row r="593" spans="1:16" ht="67.5" customHeight="1">
      <c r="A593" s="79">
        <f t="shared" si="39"/>
        <v>472</v>
      </c>
      <c r="B593" s="12" t="s">
        <v>161</v>
      </c>
      <c r="C593" s="246" t="s">
        <v>539</v>
      </c>
      <c r="D593" s="116" t="s">
        <v>270</v>
      </c>
      <c r="E593" s="222" t="s">
        <v>394</v>
      </c>
      <c r="F593" s="422">
        <v>16740</v>
      </c>
      <c r="G593" s="422">
        <v>0</v>
      </c>
      <c r="H593" s="422">
        <v>0</v>
      </c>
      <c r="I593" s="422">
        <v>16740</v>
      </c>
      <c r="J593" s="420">
        <v>16740</v>
      </c>
      <c r="K593" s="426">
        <v>0</v>
      </c>
      <c r="L593" s="426">
        <v>0</v>
      </c>
      <c r="M593" s="426">
        <v>16740</v>
      </c>
      <c r="N593" s="406" t="s">
        <v>572</v>
      </c>
      <c r="O593" s="90" t="s">
        <v>156</v>
      </c>
      <c r="P593" s="77"/>
    </row>
    <row r="594" spans="1:16" ht="60.75" customHeight="1">
      <c r="A594" s="125">
        <f>A593+1</f>
        <v>473</v>
      </c>
      <c r="B594" s="12" t="s">
        <v>551</v>
      </c>
      <c r="C594" s="246" t="s">
        <v>365</v>
      </c>
      <c r="D594" s="116" t="s">
        <v>270</v>
      </c>
      <c r="E594" s="392" t="s">
        <v>618</v>
      </c>
      <c r="F594" s="398">
        <v>10615.384615384615</v>
      </c>
      <c r="G594" s="426">
        <v>0</v>
      </c>
      <c r="H594" s="426">
        <v>5710.45</v>
      </c>
      <c r="I594" s="426">
        <v>4904.934615384615</v>
      </c>
      <c r="J594" s="426">
        <v>10615.384615384615</v>
      </c>
      <c r="K594" s="426">
        <v>5195.296153846153</v>
      </c>
      <c r="L594" s="426">
        <v>515.1538461538462</v>
      </c>
      <c r="M594" s="426">
        <v>10100.23076923077</v>
      </c>
      <c r="N594" s="407" t="s">
        <v>572</v>
      </c>
      <c r="O594" s="393" t="s">
        <v>545</v>
      </c>
      <c r="P594" s="88"/>
    </row>
    <row r="595" spans="1:16" ht="49.5" customHeight="1">
      <c r="A595" s="125">
        <f>A594+1</f>
        <v>474</v>
      </c>
      <c r="B595" s="12" t="s">
        <v>162</v>
      </c>
      <c r="C595" s="246" t="s">
        <v>538</v>
      </c>
      <c r="D595" s="116" t="s">
        <v>270</v>
      </c>
      <c r="E595" s="222" t="s">
        <v>394</v>
      </c>
      <c r="F595" s="422">
        <v>3442.3076923076924</v>
      </c>
      <c r="G595" s="422">
        <v>406.15384615384613</v>
      </c>
      <c r="H595" s="422">
        <v>2448.230769230769</v>
      </c>
      <c r="I595" s="422">
        <v>584.3076923076923</v>
      </c>
      <c r="J595" s="420">
        <v>3442.3076923076924</v>
      </c>
      <c r="K595" s="426">
        <v>2328.6153846153848</v>
      </c>
      <c r="L595" s="426">
        <v>525.7692307692307</v>
      </c>
      <c r="M595" s="426">
        <v>2912.923076923077</v>
      </c>
      <c r="N595" s="406" t="s">
        <v>572</v>
      </c>
      <c r="O595" s="90" t="s">
        <v>156</v>
      </c>
      <c r="P595" s="77"/>
    </row>
    <row r="596" spans="1:16" ht="46.5" customHeight="1">
      <c r="A596" s="79">
        <f t="shared" si="39"/>
        <v>475</v>
      </c>
      <c r="B596" s="12" t="s">
        <v>398</v>
      </c>
      <c r="C596" s="246" t="s">
        <v>228</v>
      </c>
      <c r="D596" s="116" t="s">
        <v>270</v>
      </c>
      <c r="E596" s="222" t="s">
        <v>395</v>
      </c>
      <c r="F596" s="93" t="s">
        <v>273</v>
      </c>
      <c r="G596" s="127"/>
      <c r="H596" s="128"/>
      <c r="I596" s="128"/>
      <c r="J596" s="95"/>
      <c r="K596" s="420" t="s">
        <v>439</v>
      </c>
      <c r="L596" s="420" t="s">
        <v>439</v>
      </c>
      <c r="M596" s="420" t="s">
        <v>439</v>
      </c>
      <c r="N596" s="406" t="s">
        <v>596</v>
      </c>
      <c r="O596" s="90" t="s">
        <v>461</v>
      </c>
      <c r="P596" s="78"/>
    </row>
    <row r="597" spans="1:27" s="201" customFormat="1" ht="48.75" customHeight="1">
      <c r="A597" s="196">
        <f aca="true" t="shared" si="40" ref="A597:A602">A596+1</f>
        <v>476</v>
      </c>
      <c r="B597" s="197" t="s">
        <v>442</v>
      </c>
      <c r="C597" s="248" t="s">
        <v>365</v>
      </c>
      <c r="D597" s="230" t="s">
        <v>270</v>
      </c>
      <c r="E597" s="231" t="s">
        <v>392</v>
      </c>
      <c r="F597" s="430">
        <v>12402.916666666666</v>
      </c>
      <c r="G597" s="435">
        <v>2938</v>
      </c>
      <c r="H597" s="435">
        <v>9414.916666666666</v>
      </c>
      <c r="I597" s="435">
        <v>50</v>
      </c>
      <c r="J597" s="430">
        <v>12402.916666666666</v>
      </c>
      <c r="K597" s="435">
        <v>10359.416666666666</v>
      </c>
      <c r="L597" s="435">
        <v>1993.5</v>
      </c>
      <c r="M597" s="435">
        <v>10409.416666666666</v>
      </c>
      <c r="N597" s="409" t="s">
        <v>572</v>
      </c>
      <c r="O597" s="198" t="s">
        <v>460</v>
      </c>
      <c r="P597" s="199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  <c r="AA597" s="200"/>
    </row>
    <row r="598" spans="1:27" s="201" customFormat="1" ht="45.75" customHeight="1">
      <c r="A598" s="196">
        <f t="shared" si="40"/>
        <v>477</v>
      </c>
      <c r="B598" s="197" t="s">
        <v>396</v>
      </c>
      <c r="C598" s="248" t="s">
        <v>365</v>
      </c>
      <c r="D598" s="230" t="s">
        <v>270</v>
      </c>
      <c r="E598" s="231" t="s">
        <v>395</v>
      </c>
      <c r="F598" s="430">
        <v>12130.234375</v>
      </c>
      <c r="G598" s="435">
        <v>2938.8125</v>
      </c>
      <c r="H598" s="435">
        <v>9135.171875</v>
      </c>
      <c r="I598" s="435">
        <v>56.25</v>
      </c>
      <c r="J598" s="430">
        <v>12130.234375</v>
      </c>
      <c r="K598" s="435">
        <v>10257.84375</v>
      </c>
      <c r="L598" s="435">
        <v>1816.140625</v>
      </c>
      <c r="M598" s="435">
        <v>10314.09375</v>
      </c>
      <c r="N598" s="410" t="s">
        <v>572</v>
      </c>
      <c r="O598" s="198" t="s">
        <v>460</v>
      </c>
      <c r="P598" s="199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  <c r="AA598" s="200"/>
    </row>
    <row r="599" spans="1:16" ht="41.25" customHeight="1">
      <c r="A599" s="79">
        <f t="shared" si="40"/>
        <v>478</v>
      </c>
      <c r="B599" s="12" t="s">
        <v>443</v>
      </c>
      <c r="C599" s="246" t="s">
        <v>365</v>
      </c>
      <c r="D599" s="116" t="s">
        <v>270</v>
      </c>
      <c r="E599" s="222" t="s">
        <v>394</v>
      </c>
      <c r="F599" s="430">
        <v>32721.923076923078</v>
      </c>
      <c r="G599" s="430">
        <v>5808.307692307692</v>
      </c>
      <c r="H599" s="430">
        <v>26838.846153846152</v>
      </c>
      <c r="I599" s="430">
        <v>74.76923076923077</v>
      </c>
      <c r="J599" s="430">
        <v>32721.923076923074</v>
      </c>
      <c r="K599" s="430">
        <v>25822.384615384613</v>
      </c>
      <c r="L599" s="430">
        <v>6824.7692307692305</v>
      </c>
      <c r="M599" s="430">
        <v>25897.153846153844</v>
      </c>
      <c r="N599" s="406" t="s">
        <v>572</v>
      </c>
      <c r="O599" s="90" t="s">
        <v>460</v>
      </c>
      <c r="P599" s="78"/>
    </row>
    <row r="600" spans="1:15" s="122" customFormat="1" ht="42.75" customHeight="1">
      <c r="A600" s="79">
        <f t="shared" si="40"/>
        <v>479</v>
      </c>
      <c r="B600" s="12" t="s">
        <v>532</v>
      </c>
      <c r="C600" s="305" t="s">
        <v>228</v>
      </c>
      <c r="D600" s="232" t="s">
        <v>270</v>
      </c>
      <c r="E600" s="222" t="s">
        <v>394</v>
      </c>
      <c r="F600" s="430">
        <v>85702.53846153847</v>
      </c>
      <c r="G600" s="455" t="s">
        <v>617</v>
      </c>
      <c r="H600" s="456"/>
      <c r="I600" s="457"/>
      <c r="J600" s="430">
        <v>88871</v>
      </c>
      <c r="K600" s="420" t="s">
        <v>439</v>
      </c>
      <c r="L600" s="420" t="s">
        <v>439</v>
      </c>
      <c r="M600" s="420" t="s">
        <v>439</v>
      </c>
      <c r="N600" s="406" t="s">
        <v>572</v>
      </c>
      <c r="O600" s="90" t="s">
        <v>488</v>
      </c>
    </row>
    <row r="601" spans="1:16" ht="35.25" customHeight="1">
      <c r="A601" s="79">
        <f t="shared" si="40"/>
        <v>480</v>
      </c>
      <c r="B601" s="12" t="s">
        <v>464</v>
      </c>
      <c r="C601" s="246" t="s">
        <v>365</v>
      </c>
      <c r="D601" s="116" t="s">
        <v>281</v>
      </c>
      <c r="E601" s="222" t="s">
        <v>394</v>
      </c>
      <c r="F601" s="420">
        <v>102341</v>
      </c>
      <c r="G601" s="420">
        <v>133.6153846153846</v>
      </c>
      <c r="H601" s="420">
        <v>101577.92307692308</v>
      </c>
      <c r="I601" s="420">
        <v>629.4615384615385</v>
      </c>
      <c r="J601" s="436">
        <v>102341</v>
      </c>
      <c r="K601" s="420">
        <v>86799.15384615384</v>
      </c>
      <c r="L601" s="420">
        <v>14912.384615384615</v>
      </c>
      <c r="M601" s="420">
        <v>87428.61538461538</v>
      </c>
      <c r="N601" s="132" t="s">
        <v>596</v>
      </c>
      <c r="O601" s="90" t="s">
        <v>597</v>
      </c>
      <c r="P601" s="88"/>
    </row>
    <row r="602" spans="1:16" ht="34.5" customHeight="1">
      <c r="A602" s="79">
        <f t="shared" si="40"/>
        <v>481</v>
      </c>
      <c r="B602" s="12" t="s">
        <v>477</v>
      </c>
      <c r="C602" s="246" t="s">
        <v>365</v>
      </c>
      <c r="D602" s="222" t="s">
        <v>514</v>
      </c>
      <c r="E602" s="222" t="s">
        <v>394</v>
      </c>
      <c r="F602" s="420">
        <v>15000</v>
      </c>
      <c r="G602" s="420">
        <v>0</v>
      </c>
      <c r="H602" s="420">
        <v>0</v>
      </c>
      <c r="I602" s="420">
        <v>15000</v>
      </c>
      <c r="J602" s="420">
        <v>15000</v>
      </c>
      <c r="K602" s="420">
        <v>0</v>
      </c>
      <c r="L602" s="420">
        <v>0</v>
      </c>
      <c r="M602" s="420">
        <v>15000</v>
      </c>
      <c r="N602" s="407" t="s">
        <v>596</v>
      </c>
      <c r="O602" s="90" t="s">
        <v>157</v>
      </c>
      <c r="P602" s="78"/>
    </row>
    <row r="603" spans="1:16" ht="17.25" customHeight="1">
      <c r="A603" s="91">
        <f>A599+1</f>
        <v>479</v>
      </c>
      <c r="B603" s="461" t="s">
        <v>227</v>
      </c>
      <c r="C603" s="461"/>
      <c r="D603" s="461"/>
      <c r="E603" s="461"/>
      <c r="F603" s="461"/>
      <c r="G603" s="461"/>
      <c r="H603" s="461"/>
      <c r="I603" s="461"/>
      <c r="J603" s="461"/>
      <c r="K603" s="461"/>
      <c r="L603" s="461"/>
      <c r="M603" s="461"/>
      <c r="N603" s="461"/>
      <c r="O603" s="462"/>
      <c r="P603" s="88"/>
    </row>
    <row r="604" spans="1:16" ht="31.5" customHeight="1">
      <c r="A604" s="129">
        <f>A602+1</f>
        <v>482</v>
      </c>
      <c r="B604" s="12" t="s">
        <v>140</v>
      </c>
      <c r="C604" s="246" t="s">
        <v>227</v>
      </c>
      <c r="D604" s="116" t="s">
        <v>270</v>
      </c>
      <c r="E604" s="222" t="s">
        <v>394</v>
      </c>
      <c r="F604" s="93" t="s">
        <v>273</v>
      </c>
      <c r="G604" s="426"/>
      <c r="H604" s="426"/>
      <c r="I604" s="426"/>
      <c r="J604" s="426"/>
      <c r="K604" s="426"/>
      <c r="L604" s="426"/>
      <c r="M604" s="426"/>
      <c r="N604" s="406" t="s">
        <v>572</v>
      </c>
      <c r="O604" s="90" t="s">
        <v>460</v>
      </c>
      <c r="P604" s="88"/>
    </row>
    <row r="605" spans="1:16" ht="44.25" customHeight="1">
      <c r="A605" s="79">
        <f aca="true" t="shared" si="41" ref="A605:A610">A604+1</f>
        <v>483</v>
      </c>
      <c r="B605" s="12" t="s">
        <v>398</v>
      </c>
      <c r="C605" s="246" t="s">
        <v>227</v>
      </c>
      <c r="D605" s="116" t="s">
        <v>270</v>
      </c>
      <c r="E605" s="222" t="s">
        <v>395</v>
      </c>
      <c r="F605" s="93" t="s">
        <v>273</v>
      </c>
      <c r="G605" s="127"/>
      <c r="H605" s="128"/>
      <c r="I605" s="128"/>
      <c r="J605" s="95"/>
      <c r="K605" s="420" t="s">
        <v>439</v>
      </c>
      <c r="L605" s="420" t="s">
        <v>439</v>
      </c>
      <c r="M605" s="420" t="s">
        <v>439</v>
      </c>
      <c r="N605" s="406" t="s">
        <v>596</v>
      </c>
      <c r="O605" s="90" t="s">
        <v>461</v>
      </c>
      <c r="P605" s="78"/>
    </row>
    <row r="606" spans="1:27" s="201" customFormat="1" ht="45" customHeight="1">
      <c r="A606" s="196">
        <f t="shared" si="41"/>
        <v>484</v>
      </c>
      <c r="B606" s="197" t="s">
        <v>396</v>
      </c>
      <c r="C606" s="248" t="s">
        <v>366</v>
      </c>
      <c r="D606" s="230" t="s">
        <v>270</v>
      </c>
      <c r="E606" s="231" t="s">
        <v>395</v>
      </c>
      <c r="F606" s="430">
        <v>808.125</v>
      </c>
      <c r="G606" s="435">
        <v>504.125</v>
      </c>
      <c r="H606" s="435">
        <v>295</v>
      </c>
      <c r="I606" s="435">
        <v>9</v>
      </c>
      <c r="J606" s="430">
        <v>808.125</v>
      </c>
      <c r="K606" s="435">
        <v>673.9375</v>
      </c>
      <c r="L606" s="435">
        <v>125.1875</v>
      </c>
      <c r="M606" s="435">
        <v>682.9375</v>
      </c>
      <c r="N606" s="410" t="s">
        <v>572</v>
      </c>
      <c r="O606" s="198" t="s">
        <v>460</v>
      </c>
      <c r="P606" s="199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  <c r="AA606" s="200"/>
    </row>
    <row r="607" spans="1:16" ht="45.75" customHeight="1">
      <c r="A607" s="79">
        <f t="shared" si="41"/>
        <v>485</v>
      </c>
      <c r="B607" s="12" t="s">
        <v>443</v>
      </c>
      <c r="C607" s="246" t="s">
        <v>366</v>
      </c>
      <c r="D607" s="116" t="s">
        <v>270</v>
      </c>
      <c r="E607" s="222" t="s">
        <v>394</v>
      </c>
      <c r="F607" s="430">
        <v>7142.076923076923</v>
      </c>
      <c r="G607" s="430">
        <v>2953.153846153846</v>
      </c>
      <c r="H607" s="430">
        <v>4164.923076923077</v>
      </c>
      <c r="I607" s="430">
        <v>24</v>
      </c>
      <c r="J607" s="430">
        <v>7142.076923076924</v>
      </c>
      <c r="K607" s="430">
        <v>5110.538461538462</v>
      </c>
      <c r="L607" s="430">
        <v>2007.5384615384614</v>
      </c>
      <c r="M607" s="430">
        <v>5134.538461538463</v>
      </c>
      <c r="N607" s="406" t="s">
        <v>572</v>
      </c>
      <c r="O607" s="90" t="s">
        <v>460</v>
      </c>
      <c r="P607" s="78"/>
    </row>
    <row r="608" spans="1:16" ht="48" customHeight="1">
      <c r="A608" s="272">
        <f t="shared" si="41"/>
        <v>486</v>
      </c>
      <c r="B608" s="308" t="s">
        <v>509</v>
      </c>
      <c r="C608" s="274" t="s">
        <v>366</v>
      </c>
      <c r="D608" s="275" t="s">
        <v>270</v>
      </c>
      <c r="E608" s="276" t="s">
        <v>394</v>
      </c>
      <c r="F608" s="458" t="s">
        <v>633</v>
      </c>
      <c r="G608" s="459"/>
      <c r="H608" s="459"/>
      <c r="I608" s="459"/>
      <c r="J608" s="459">
        <v>19853.846153846152</v>
      </c>
      <c r="K608" s="459"/>
      <c r="L608" s="459"/>
      <c r="M608" s="459"/>
      <c r="N608" s="460"/>
      <c r="O608" s="445" t="s">
        <v>639</v>
      </c>
      <c r="P608" s="77"/>
    </row>
    <row r="609" spans="1:15" s="122" customFormat="1" ht="39" customHeight="1">
      <c r="A609" s="79">
        <f t="shared" si="41"/>
        <v>487</v>
      </c>
      <c r="B609" s="12" t="s">
        <v>532</v>
      </c>
      <c r="C609" s="305" t="s">
        <v>227</v>
      </c>
      <c r="D609" s="232" t="s">
        <v>270</v>
      </c>
      <c r="E609" s="222" t="s">
        <v>394</v>
      </c>
      <c r="F609" s="422">
        <v>24434.384615384617</v>
      </c>
      <c r="G609" s="455" t="s">
        <v>617</v>
      </c>
      <c r="H609" s="456"/>
      <c r="I609" s="457"/>
      <c r="J609" s="422">
        <v>24476</v>
      </c>
      <c r="K609" s="420" t="s">
        <v>439</v>
      </c>
      <c r="L609" s="420" t="s">
        <v>439</v>
      </c>
      <c r="M609" s="420" t="s">
        <v>439</v>
      </c>
      <c r="N609" s="406" t="s">
        <v>572</v>
      </c>
      <c r="O609" s="90" t="s">
        <v>488</v>
      </c>
    </row>
    <row r="610" spans="1:16" ht="35.25" customHeight="1">
      <c r="A610" s="79">
        <f t="shared" si="41"/>
        <v>488</v>
      </c>
      <c r="B610" s="12" t="s">
        <v>464</v>
      </c>
      <c r="C610" s="246" t="s">
        <v>366</v>
      </c>
      <c r="D610" s="116" t="s">
        <v>281</v>
      </c>
      <c r="E610" s="222" t="s">
        <v>394</v>
      </c>
      <c r="F610" s="422">
        <v>17500</v>
      </c>
      <c r="G610" s="422">
        <v>0</v>
      </c>
      <c r="H610" s="422">
        <v>17300</v>
      </c>
      <c r="I610" s="422">
        <v>200</v>
      </c>
      <c r="J610" s="436">
        <v>17500</v>
      </c>
      <c r="K610" s="423">
        <v>16900.846153846152</v>
      </c>
      <c r="L610" s="423">
        <v>399.15384615384613</v>
      </c>
      <c r="M610" s="423">
        <v>17100.846153846152</v>
      </c>
      <c r="N610" s="132" t="s">
        <v>596</v>
      </c>
      <c r="O610" s="90" t="s">
        <v>597</v>
      </c>
      <c r="P610" s="88"/>
    </row>
    <row r="611" spans="1:16" ht="17.25" customHeight="1">
      <c r="A611" s="91">
        <f>A607+1</f>
        <v>486</v>
      </c>
      <c r="B611" s="461" t="s">
        <v>229</v>
      </c>
      <c r="C611" s="461"/>
      <c r="D611" s="461"/>
      <c r="E611" s="461"/>
      <c r="F611" s="461"/>
      <c r="G611" s="461"/>
      <c r="H611" s="461"/>
      <c r="I611" s="461"/>
      <c r="J611" s="461"/>
      <c r="K611" s="461"/>
      <c r="L611" s="461"/>
      <c r="M611" s="461"/>
      <c r="N611" s="461"/>
      <c r="O611" s="462"/>
      <c r="P611" s="88"/>
    </row>
    <row r="612" spans="1:16" ht="31.5" customHeight="1">
      <c r="A612" s="129">
        <f>A610+1</f>
        <v>489</v>
      </c>
      <c r="B612" s="12" t="s">
        <v>140</v>
      </c>
      <c r="C612" s="246" t="s">
        <v>229</v>
      </c>
      <c r="D612" s="116" t="s">
        <v>270</v>
      </c>
      <c r="E612" s="222" t="s">
        <v>394</v>
      </c>
      <c r="F612" s="93" t="s">
        <v>273</v>
      </c>
      <c r="G612" s="426"/>
      <c r="H612" s="426"/>
      <c r="I612" s="426"/>
      <c r="J612" s="426"/>
      <c r="K612" s="426"/>
      <c r="L612" s="426"/>
      <c r="M612" s="426"/>
      <c r="N612" s="406" t="s">
        <v>572</v>
      </c>
      <c r="O612" s="90" t="s">
        <v>460</v>
      </c>
      <c r="P612" s="88"/>
    </row>
    <row r="613" spans="1:16" ht="60.75" customHeight="1">
      <c r="A613" s="125">
        <f aca="true" t="shared" si="42" ref="A613:A619">A612+1</f>
        <v>490</v>
      </c>
      <c r="B613" s="12" t="s">
        <v>551</v>
      </c>
      <c r="C613" s="246" t="s">
        <v>367</v>
      </c>
      <c r="D613" s="116" t="s">
        <v>270</v>
      </c>
      <c r="E613" s="392" t="s">
        <v>618</v>
      </c>
      <c r="F613" s="398">
        <v>4876.923076923077</v>
      </c>
      <c r="G613" s="426">
        <v>0</v>
      </c>
      <c r="H613" s="426">
        <v>4104.25</v>
      </c>
      <c r="I613" s="426">
        <v>772.6730769230771</v>
      </c>
      <c r="J613" s="426">
        <v>4876.923076923077</v>
      </c>
      <c r="K613" s="426">
        <v>3639.25</v>
      </c>
      <c r="L613" s="426">
        <v>465</v>
      </c>
      <c r="M613" s="426">
        <v>4411.923076923077</v>
      </c>
      <c r="N613" s="407" t="s">
        <v>572</v>
      </c>
      <c r="O613" s="393" t="s">
        <v>545</v>
      </c>
      <c r="P613" s="88"/>
    </row>
    <row r="614" spans="1:16" ht="45" customHeight="1">
      <c r="A614" s="125">
        <f t="shared" si="42"/>
        <v>491</v>
      </c>
      <c r="B614" s="12" t="s">
        <v>398</v>
      </c>
      <c r="C614" s="246" t="s">
        <v>229</v>
      </c>
      <c r="D614" s="116" t="s">
        <v>270</v>
      </c>
      <c r="E614" s="222" t="s">
        <v>395</v>
      </c>
      <c r="F614" s="93" t="s">
        <v>273</v>
      </c>
      <c r="G614" s="127"/>
      <c r="H614" s="128"/>
      <c r="I614" s="128"/>
      <c r="J614" s="95"/>
      <c r="K614" s="420" t="s">
        <v>439</v>
      </c>
      <c r="L614" s="420" t="s">
        <v>439</v>
      </c>
      <c r="M614" s="420" t="s">
        <v>439</v>
      </c>
      <c r="N614" s="406" t="s">
        <v>596</v>
      </c>
      <c r="O614" s="90" t="s">
        <v>461</v>
      </c>
      <c r="P614" s="78"/>
    </row>
    <row r="615" spans="1:27" s="201" customFormat="1" ht="48.75" customHeight="1">
      <c r="A615" s="196">
        <f t="shared" si="42"/>
        <v>492</v>
      </c>
      <c r="B615" s="197" t="s">
        <v>396</v>
      </c>
      <c r="C615" s="248" t="s">
        <v>367</v>
      </c>
      <c r="D615" s="230" t="s">
        <v>270</v>
      </c>
      <c r="E615" s="231" t="s">
        <v>395</v>
      </c>
      <c r="F615" s="430">
        <v>1409.9411764705883</v>
      </c>
      <c r="G615" s="435">
        <v>642.1176470588235</v>
      </c>
      <c r="H615" s="435">
        <v>724.9803921568628</v>
      </c>
      <c r="I615" s="435">
        <v>42.84313725490196</v>
      </c>
      <c r="J615" s="430">
        <v>1409.941176470588</v>
      </c>
      <c r="K615" s="435">
        <v>1167.3137254901962</v>
      </c>
      <c r="L615" s="435">
        <v>199.7843137254902</v>
      </c>
      <c r="M615" s="435">
        <v>1210.156862745098</v>
      </c>
      <c r="N615" s="410" t="s">
        <v>572</v>
      </c>
      <c r="O615" s="198" t="s">
        <v>460</v>
      </c>
      <c r="P615" s="199"/>
      <c r="Q615" s="200"/>
      <c r="R615" s="200"/>
      <c r="S615" s="200"/>
      <c r="T615" s="200"/>
      <c r="U615" s="200"/>
      <c r="V615" s="200"/>
      <c r="W615" s="200"/>
      <c r="X615" s="200"/>
      <c r="Y615" s="200"/>
      <c r="Z615" s="200"/>
      <c r="AA615" s="200"/>
    </row>
    <row r="616" spans="1:16" ht="42.75" customHeight="1">
      <c r="A616" s="79">
        <f t="shared" si="42"/>
        <v>493</v>
      </c>
      <c r="B616" s="12" t="s">
        <v>443</v>
      </c>
      <c r="C616" s="246" t="s">
        <v>367</v>
      </c>
      <c r="D616" s="116" t="s">
        <v>270</v>
      </c>
      <c r="E616" s="222" t="s">
        <v>394</v>
      </c>
      <c r="F616" s="430">
        <v>14178.923076923076</v>
      </c>
      <c r="G616" s="430">
        <v>1451.8461538461538</v>
      </c>
      <c r="H616" s="430">
        <v>12510.76923076923</v>
      </c>
      <c r="I616" s="430">
        <v>216.30769230769232</v>
      </c>
      <c r="J616" s="430">
        <v>14178.923076923076</v>
      </c>
      <c r="K616" s="430">
        <v>12223.307692307693</v>
      </c>
      <c r="L616" s="430">
        <v>1739.3076923076924</v>
      </c>
      <c r="M616" s="430">
        <v>12439.615384615383</v>
      </c>
      <c r="N616" s="406" t="s">
        <v>572</v>
      </c>
      <c r="O616" s="90" t="s">
        <v>460</v>
      </c>
      <c r="P616" s="78"/>
    </row>
    <row r="617" spans="1:15" s="122" customFormat="1" ht="34.5" customHeight="1">
      <c r="A617" s="79">
        <f t="shared" si="42"/>
        <v>494</v>
      </c>
      <c r="B617" s="12" t="s">
        <v>532</v>
      </c>
      <c r="C617" s="305" t="s">
        <v>229</v>
      </c>
      <c r="D617" s="232" t="s">
        <v>270</v>
      </c>
      <c r="E617" s="222" t="s">
        <v>394</v>
      </c>
      <c r="F617" s="430">
        <v>24212</v>
      </c>
      <c r="G617" s="455" t="s">
        <v>617</v>
      </c>
      <c r="H617" s="456"/>
      <c r="I617" s="457"/>
      <c r="J617" s="430">
        <v>25896</v>
      </c>
      <c r="K617" s="420" t="s">
        <v>439</v>
      </c>
      <c r="L617" s="420" t="s">
        <v>439</v>
      </c>
      <c r="M617" s="420" t="s">
        <v>439</v>
      </c>
      <c r="N617" s="406" t="s">
        <v>572</v>
      </c>
      <c r="O617" s="90" t="s">
        <v>488</v>
      </c>
    </row>
    <row r="618" spans="1:16" ht="43.5" customHeight="1">
      <c r="A618" s="272">
        <f t="shared" si="42"/>
        <v>495</v>
      </c>
      <c r="B618" s="308" t="s">
        <v>510</v>
      </c>
      <c r="C618" s="274" t="s">
        <v>367</v>
      </c>
      <c r="D618" s="275" t="s">
        <v>270</v>
      </c>
      <c r="E618" s="276" t="s">
        <v>394</v>
      </c>
      <c r="F618" s="458" t="s">
        <v>633</v>
      </c>
      <c r="G618" s="459"/>
      <c r="H618" s="459"/>
      <c r="I618" s="459"/>
      <c r="J618" s="459">
        <v>9638.461538461539</v>
      </c>
      <c r="K618" s="459"/>
      <c r="L618" s="459"/>
      <c r="M618" s="459"/>
      <c r="N618" s="460"/>
      <c r="O618" s="445" t="s">
        <v>639</v>
      </c>
      <c r="P618" s="77"/>
    </row>
    <row r="619" spans="1:16" ht="35.25" customHeight="1">
      <c r="A619" s="79">
        <f t="shared" si="42"/>
        <v>496</v>
      </c>
      <c r="B619" s="12" t="s">
        <v>464</v>
      </c>
      <c r="C619" s="246" t="s">
        <v>367</v>
      </c>
      <c r="D619" s="116" t="s">
        <v>281</v>
      </c>
      <c r="E619" s="222" t="s">
        <v>394</v>
      </c>
      <c r="F619" s="422">
        <v>32591.69230769231</v>
      </c>
      <c r="G619" s="422">
        <v>483.6923076923077</v>
      </c>
      <c r="H619" s="422">
        <v>31839</v>
      </c>
      <c r="I619" s="422">
        <v>269</v>
      </c>
      <c r="J619" s="436">
        <v>32591.69230769231</v>
      </c>
      <c r="K619" s="423">
        <v>26923.615384615383</v>
      </c>
      <c r="L619" s="423">
        <v>5399.076923076923</v>
      </c>
      <c r="M619" s="423">
        <v>27192.615384615383</v>
      </c>
      <c r="N619" s="132" t="s">
        <v>596</v>
      </c>
      <c r="O619" s="90" t="s">
        <v>597</v>
      </c>
      <c r="P619" s="88"/>
    </row>
    <row r="620" spans="1:16" ht="17.25" customHeight="1">
      <c r="A620" s="91">
        <f>A616+1</f>
        <v>494</v>
      </c>
      <c r="B620" s="461" t="s">
        <v>230</v>
      </c>
      <c r="C620" s="461"/>
      <c r="D620" s="461"/>
      <c r="E620" s="461"/>
      <c r="F620" s="461"/>
      <c r="G620" s="461"/>
      <c r="H620" s="461"/>
      <c r="I620" s="461"/>
      <c r="J620" s="461"/>
      <c r="K620" s="461"/>
      <c r="L620" s="461"/>
      <c r="M620" s="461"/>
      <c r="N620" s="461"/>
      <c r="O620" s="462"/>
      <c r="P620" s="88"/>
    </row>
    <row r="621" spans="1:16" ht="31.5" customHeight="1">
      <c r="A621" s="129">
        <f>A619+1</f>
        <v>497</v>
      </c>
      <c r="B621" s="12" t="s">
        <v>140</v>
      </c>
      <c r="C621" s="246" t="s">
        <v>230</v>
      </c>
      <c r="D621" s="116" t="s">
        <v>270</v>
      </c>
      <c r="E621" s="222" t="s">
        <v>394</v>
      </c>
      <c r="F621" s="93" t="s">
        <v>273</v>
      </c>
      <c r="G621" s="426"/>
      <c r="H621" s="426"/>
      <c r="I621" s="426"/>
      <c r="J621" s="426"/>
      <c r="K621" s="426"/>
      <c r="L621" s="426"/>
      <c r="M621" s="426"/>
      <c r="N621" s="406" t="s">
        <v>572</v>
      </c>
      <c r="O621" s="90" t="s">
        <v>460</v>
      </c>
      <c r="P621" s="88"/>
    </row>
    <row r="622" spans="1:16" ht="43.5" customHeight="1">
      <c r="A622" s="79">
        <f>A621+1</f>
        <v>498</v>
      </c>
      <c r="B622" s="12" t="s">
        <v>476</v>
      </c>
      <c r="C622" s="246" t="s">
        <v>368</v>
      </c>
      <c r="D622" s="222" t="s">
        <v>513</v>
      </c>
      <c r="E622" s="222" t="s">
        <v>394</v>
      </c>
      <c r="F622" s="422">
        <v>300000</v>
      </c>
      <c r="G622" s="422">
        <v>0</v>
      </c>
      <c r="H622" s="422">
        <v>0</v>
      </c>
      <c r="I622" s="422">
        <v>300000</v>
      </c>
      <c r="J622" s="420">
        <v>300000</v>
      </c>
      <c r="K622" s="423">
        <v>0</v>
      </c>
      <c r="L622" s="423">
        <v>0</v>
      </c>
      <c r="M622" s="423">
        <v>300000</v>
      </c>
      <c r="N622" s="407" t="s">
        <v>596</v>
      </c>
      <c r="O622" s="90" t="s">
        <v>597</v>
      </c>
      <c r="P622" s="77"/>
    </row>
    <row r="623" spans="1:16" ht="43.5" customHeight="1">
      <c r="A623" s="79">
        <f>A622+1</f>
        <v>499</v>
      </c>
      <c r="B623" s="107" t="s">
        <v>480</v>
      </c>
      <c r="C623" s="246" t="s">
        <v>481</v>
      </c>
      <c r="D623" s="116" t="s">
        <v>270</v>
      </c>
      <c r="E623" s="222" t="s">
        <v>394</v>
      </c>
      <c r="F623" s="422">
        <v>7069.130434782609</v>
      </c>
      <c r="G623" s="426" t="s">
        <v>439</v>
      </c>
      <c r="H623" s="426" t="s">
        <v>439</v>
      </c>
      <c r="I623" s="426" t="s">
        <v>439</v>
      </c>
      <c r="J623" s="426" t="s">
        <v>439</v>
      </c>
      <c r="K623" s="420" t="s">
        <v>439</v>
      </c>
      <c r="L623" s="420" t="s">
        <v>439</v>
      </c>
      <c r="M623" s="420" t="s">
        <v>439</v>
      </c>
      <c r="N623" s="407" t="s">
        <v>572</v>
      </c>
      <c r="O623" s="90" t="s">
        <v>488</v>
      </c>
      <c r="P623" s="77"/>
    </row>
    <row r="624" spans="1:16" ht="60" customHeight="1">
      <c r="A624" s="125">
        <f>A623+1</f>
        <v>500</v>
      </c>
      <c r="B624" s="12" t="s">
        <v>551</v>
      </c>
      <c r="C624" s="246" t="s">
        <v>368</v>
      </c>
      <c r="D624" s="116" t="s">
        <v>270</v>
      </c>
      <c r="E624" s="392" t="s">
        <v>618</v>
      </c>
      <c r="F624" s="398">
        <v>6000</v>
      </c>
      <c r="G624" s="426">
        <v>0</v>
      </c>
      <c r="H624" s="426">
        <v>3984.25</v>
      </c>
      <c r="I624" s="426">
        <v>2015.75</v>
      </c>
      <c r="J624" s="426">
        <v>6000</v>
      </c>
      <c r="K624" s="426">
        <v>3285.0192307692305</v>
      </c>
      <c r="L624" s="426">
        <v>699.2307692307693</v>
      </c>
      <c r="M624" s="426">
        <v>5300.7692307692305</v>
      </c>
      <c r="N624" s="407" t="s">
        <v>572</v>
      </c>
      <c r="O624" s="393" t="s">
        <v>545</v>
      </c>
      <c r="P624" s="88"/>
    </row>
    <row r="625" spans="1:16" ht="48.75" customHeight="1">
      <c r="A625" s="125">
        <f>A624+1</f>
        <v>501</v>
      </c>
      <c r="B625" s="12" t="s">
        <v>398</v>
      </c>
      <c r="C625" s="246" t="s">
        <v>230</v>
      </c>
      <c r="D625" s="116" t="s">
        <v>270</v>
      </c>
      <c r="E625" s="222" t="s">
        <v>395</v>
      </c>
      <c r="F625" s="93" t="s">
        <v>273</v>
      </c>
      <c r="G625" s="127"/>
      <c r="H625" s="128"/>
      <c r="I625" s="128"/>
      <c r="J625" s="95"/>
      <c r="K625" s="420" t="s">
        <v>439</v>
      </c>
      <c r="L625" s="420" t="s">
        <v>439</v>
      </c>
      <c r="M625" s="420" t="s">
        <v>439</v>
      </c>
      <c r="N625" s="406" t="s">
        <v>596</v>
      </c>
      <c r="O625" s="90" t="s">
        <v>461</v>
      </c>
      <c r="P625" s="78"/>
    </row>
    <row r="626" spans="1:27" s="201" customFormat="1" ht="48.75" customHeight="1">
      <c r="A626" s="196">
        <f aca="true" t="shared" si="43" ref="A626:A632">A625+1</f>
        <v>502</v>
      </c>
      <c r="B626" s="197" t="s">
        <v>442</v>
      </c>
      <c r="C626" s="248" t="s">
        <v>368</v>
      </c>
      <c r="D626" s="230" t="s">
        <v>270</v>
      </c>
      <c r="E626" s="231" t="s">
        <v>392</v>
      </c>
      <c r="F626" s="430">
        <v>7786.083333333333</v>
      </c>
      <c r="G626" s="435">
        <v>0</v>
      </c>
      <c r="H626" s="435">
        <v>7661.083333333333</v>
      </c>
      <c r="I626" s="435">
        <v>125</v>
      </c>
      <c r="J626" s="430">
        <v>7786.083333333333</v>
      </c>
      <c r="K626" s="435">
        <v>5678.583333333333</v>
      </c>
      <c r="L626" s="435">
        <v>1982.5</v>
      </c>
      <c r="M626" s="435">
        <v>5803.583333333333</v>
      </c>
      <c r="N626" s="409" t="s">
        <v>572</v>
      </c>
      <c r="O626" s="198" t="s">
        <v>460</v>
      </c>
      <c r="P626" s="199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  <c r="AA626" s="200"/>
    </row>
    <row r="627" spans="1:27" s="201" customFormat="1" ht="46.5" customHeight="1">
      <c r="A627" s="196">
        <f t="shared" si="43"/>
        <v>503</v>
      </c>
      <c r="B627" s="197" t="s">
        <v>396</v>
      </c>
      <c r="C627" s="248" t="s">
        <v>368</v>
      </c>
      <c r="D627" s="230" t="s">
        <v>270</v>
      </c>
      <c r="E627" s="231" t="s">
        <v>395</v>
      </c>
      <c r="F627" s="430">
        <v>10734.71875</v>
      </c>
      <c r="G627" s="435">
        <v>2772.921875</v>
      </c>
      <c r="H627" s="435">
        <v>7766.796875</v>
      </c>
      <c r="I627" s="435">
        <v>195</v>
      </c>
      <c r="J627" s="430">
        <v>10734.71875</v>
      </c>
      <c r="K627" s="435">
        <v>8598.546875</v>
      </c>
      <c r="L627" s="435">
        <v>1941.171875</v>
      </c>
      <c r="M627" s="435">
        <v>8793.546875</v>
      </c>
      <c r="N627" s="410" t="s">
        <v>572</v>
      </c>
      <c r="O627" s="198" t="s">
        <v>460</v>
      </c>
      <c r="P627" s="199"/>
      <c r="Q627" s="200"/>
      <c r="R627" s="200"/>
      <c r="S627" s="200"/>
      <c r="T627" s="200"/>
      <c r="U627" s="200"/>
      <c r="V627" s="200"/>
      <c r="W627" s="200"/>
      <c r="X627" s="200"/>
      <c r="Y627" s="200"/>
      <c r="Z627" s="200"/>
      <c r="AA627" s="200"/>
    </row>
    <row r="628" spans="1:16" ht="39" customHeight="1">
      <c r="A628" s="79">
        <f t="shared" si="43"/>
        <v>504</v>
      </c>
      <c r="B628" s="12" t="s">
        <v>443</v>
      </c>
      <c r="C628" s="246" t="s">
        <v>368</v>
      </c>
      <c r="D628" s="116" t="s">
        <v>270</v>
      </c>
      <c r="E628" s="222" t="s">
        <v>394</v>
      </c>
      <c r="F628" s="430">
        <v>34242.769230769234</v>
      </c>
      <c r="G628" s="430">
        <v>5744.153846153846</v>
      </c>
      <c r="H628" s="430">
        <v>28165.615384615383</v>
      </c>
      <c r="I628" s="430">
        <v>333</v>
      </c>
      <c r="J628" s="430">
        <v>34242.76923076923</v>
      </c>
      <c r="K628" s="430">
        <v>26434.53846153846</v>
      </c>
      <c r="L628" s="430">
        <v>7475.2307692307695</v>
      </c>
      <c r="M628" s="430">
        <v>26767.538461538457</v>
      </c>
      <c r="N628" s="406" t="s">
        <v>572</v>
      </c>
      <c r="O628" s="90" t="s">
        <v>460</v>
      </c>
      <c r="P628" s="78"/>
    </row>
    <row r="629" spans="1:15" s="122" customFormat="1" ht="40.5" customHeight="1">
      <c r="A629" s="79">
        <f t="shared" si="43"/>
        <v>505</v>
      </c>
      <c r="B629" s="12" t="s">
        <v>532</v>
      </c>
      <c r="C629" s="305" t="s">
        <v>230</v>
      </c>
      <c r="D629" s="232" t="s">
        <v>270</v>
      </c>
      <c r="E629" s="222" t="s">
        <v>394</v>
      </c>
      <c r="F629" s="430">
        <v>69904.92307692308</v>
      </c>
      <c r="G629" s="455" t="s">
        <v>617</v>
      </c>
      <c r="H629" s="456"/>
      <c r="I629" s="457"/>
      <c r="J629" s="430">
        <v>71247</v>
      </c>
      <c r="K629" s="420" t="s">
        <v>439</v>
      </c>
      <c r="L629" s="420" t="s">
        <v>439</v>
      </c>
      <c r="M629" s="420" t="s">
        <v>439</v>
      </c>
      <c r="N629" s="406" t="s">
        <v>572</v>
      </c>
      <c r="O629" s="90" t="s">
        <v>488</v>
      </c>
    </row>
    <row r="630" spans="1:16" ht="43.5" customHeight="1">
      <c r="A630" s="272">
        <f t="shared" si="43"/>
        <v>506</v>
      </c>
      <c r="B630" s="308" t="s">
        <v>511</v>
      </c>
      <c r="C630" s="274" t="s">
        <v>368</v>
      </c>
      <c r="D630" s="275" t="s">
        <v>270</v>
      </c>
      <c r="E630" s="276" t="s">
        <v>394</v>
      </c>
      <c r="F630" s="458" t="s">
        <v>633</v>
      </c>
      <c r="G630" s="459"/>
      <c r="H630" s="459"/>
      <c r="I630" s="459"/>
      <c r="J630" s="459">
        <v>16292.307692307691</v>
      </c>
      <c r="K630" s="459"/>
      <c r="L630" s="459"/>
      <c r="M630" s="459"/>
      <c r="N630" s="460"/>
      <c r="O630" s="445" t="s">
        <v>639</v>
      </c>
      <c r="P630" s="77"/>
    </row>
    <row r="631" spans="1:16" ht="35.25" customHeight="1">
      <c r="A631" s="79">
        <f t="shared" si="43"/>
        <v>507</v>
      </c>
      <c r="B631" s="12" t="s">
        <v>464</v>
      </c>
      <c r="C631" s="246" t="s">
        <v>368</v>
      </c>
      <c r="D631" s="116" t="s">
        <v>281</v>
      </c>
      <c r="E631" s="222" t="s">
        <v>394</v>
      </c>
      <c r="F631" s="422">
        <v>71700</v>
      </c>
      <c r="G631" s="422">
        <v>644.7692307692307</v>
      </c>
      <c r="H631" s="422">
        <v>70678.07692307692</v>
      </c>
      <c r="I631" s="422">
        <v>377.15384615384613</v>
      </c>
      <c r="J631" s="436">
        <v>71700</v>
      </c>
      <c r="K631" s="423">
        <v>58648.53846153846</v>
      </c>
      <c r="L631" s="423">
        <v>12674.307692307691</v>
      </c>
      <c r="M631" s="423">
        <v>59025.692307692305</v>
      </c>
      <c r="N631" s="132" t="s">
        <v>596</v>
      </c>
      <c r="O631" s="90" t="s">
        <v>597</v>
      </c>
      <c r="P631" s="88"/>
    </row>
    <row r="632" spans="1:16" ht="35.25" customHeight="1">
      <c r="A632" s="79">
        <f t="shared" si="43"/>
        <v>508</v>
      </c>
      <c r="B632" s="12" t="s">
        <v>464</v>
      </c>
      <c r="C632" s="246" t="s">
        <v>470</v>
      </c>
      <c r="D632" s="116" t="s">
        <v>281</v>
      </c>
      <c r="E632" s="222" t="s">
        <v>394</v>
      </c>
      <c r="F632" s="422">
        <v>21085.384615384617</v>
      </c>
      <c r="G632" s="422">
        <v>348</v>
      </c>
      <c r="H632" s="422">
        <v>20737.384615384617</v>
      </c>
      <c r="I632" s="422">
        <v>0</v>
      </c>
      <c r="J632" s="436">
        <v>21085.384615384617</v>
      </c>
      <c r="K632" s="423">
        <v>16808.384615384617</v>
      </c>
      <c r="L632" s="423">
        <v>4277</v>
      </c>
      <c r="M632" s="423">
        <v>16808.384615384617</v>
      </c>
      <c r="N632" s="132" t="s">
        <v>596</v>
      </c>
      <c r="O632" s="90" t="s">
        <v>597</v>
      </c>
      <c r="P632" s="88"/>
    </row>
    <row r="633" spans="1:16" ht="17.25" customHeight="1">
      <c r="A633" s="91">
        <f>A628+1</f>
        <v>505</v>
      </c>
      <c r="B633" s="461" t="s">
        <v>231</v>
      </c>
      <c r="C633" s="461"/>
      <c r="D633" s="461"/>
      <c r="E633" s="461"/>
      <c r="F633" s="461"/>
      <c r="G633" s="461"/>
      <c r="H633" s="461"/>
      <c r="I633" s="461"/>
      <c r="J633" s="461"/>
      <c r="K633" s="461"/>
      <c r="L633" s="461"/>
      <c r="M633" s="461"/>
      <c r="N633" s="461"/>
      <c r="O633" s="462"/>
      <c r="P633" s="88"/>
    </row>
    <row r="634" spans="1:16" ht="31.5" customHeight="1">
      <c r="A634" s="129">
        <f>A632+1</f>
        <v>509</v>
      </c>
      <c r="B634" s="12" t="s">
        <v>140</v>
      </c>
      <c r="C634" s="246" t="s">
        <v>278</v>
      </c>
      <c r="D634" s="116" t="s">
        <v>270</v>
      </c>
      <c r="E634" s="222" t="s">
        <v>394</v>
      </c>
      <c r="F634" s="434">
        <v>14114.384615384615</v>
      </c>
      <c r="G634" s="426">
        <v>5902.384615384615</v>
      </c>
      <c r="H634" s="426">
        <v>8126.153846153846</v>
      </c>
      <c r="I634" s="426">
        <v>85.84615384615384</v>
      </c>
      <c r="J634" s="426">
        <v>14114.384615384615</v>
      </c>
      <c r="K634" s="426">
        <v>12977</v>
      </c>
      <c r="L634" s="426">
        <v>1051.5384615384614</v>
      </c>
      <c r="M634" s="426">
        <v>13062.846153846154</v>
      </c>
      <c r="N634" s="406" t="s">
        <v>572</v>
      </c>
      <c r="O634" s="90" t="s">
        <v>460</v>
      </c>
      <c r="P634" s="88"/>
    </row>
    <row r="635" spans="1:16" ht="46.5" customHeight="1">
      <c r="A635" s="79">
        <f>A634+1</f>
        <v>510</v>
      </c>
      <c r="B635" s="12" t="s">
        <v>398</v>
      </c>
      <c r="C635" s="246" t="s">
        <v>278</v>
      </c>
      <c r="D635" s="116" t="s">
        <v>270</v>
      </c>
      <c r="E635" s="222" t="s">
        <v>395</v>
      </c>
      <c r="F635" s="93" t="s">
        <v>273</v>
      </c>
      <c r="G635" s="127"/>
      <c r="H635" s="128"/>
      <c r="I635" s="128"/>
      <c r="J635" s="95"/>
      <c r="K635" s="420" t="s">
        <v>439</v>
      </c>
      <c r="L635" s="420" t="s">
        <v>439</v>
      </c>
      <c r="M635" s="420" t="s">
        <v>439</v>
      </c>
      <c r="N635" s="406" t="s">
        <v>596</v>
      </c>
      <c r="O635" s="90" t="s">
        <v>461</v>
      </c>
      <c r="P635" s="78"/>
    </row>
    <row r="636" spans="1:27" s="201" customFormat="1" ht="46.5" customHeight="1">
      <c r="A636" s="196">
        <f>A635+1</f>
        <v>511</v>
      </c>
      <c r="B636" s="197" t="s">
        <v>396</v>
      </c>
      <c r="C636" s="248" t="s">
        <v>369</v>
      </c>
      <c r="D636" s="230" t="s">
        <v>270</v>
      </c>
      <c r="E636" s="231" t="s">
        <v>395</v>
      </c>
      <c r="F636" s="430">
        <v>286.6470588235294</v>
      </c>
      <c r="G636" s="435">
        <v>286.6470588235294</v>
      </c>
      <c r="H636" s="435">
        <v>0</v>
      </c>
      <c r="I636" s="435">
        <v>0</v>
      </c>
      <c r="J636" s="430">
        <v>286.6470588235294</v>
      </c>
      <c r="K636" s="435">
        <v>286.6470588235294</v>
      </c>
      <c r="L636" s="435">
        <v>0</v>
      </c>
      <c r="M636" s="435">
        <v>286.6470588235294</v>
      </c>
      <c r="N636" s="410" t="s">
        <v>572</v>
      </c>
      <c r="O636" s="198" t="s">
        <v>460</v>
      </c>
      <c r="P636" s="199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  <c r="AA636" s="200"/>
    </row>
    <row r="637" spans="1:16" ht="41.25" customHeight="1">
      <c r="A637" s="79">
        <f>A636+1</f>
        <v>512</v>
      </c>
      <c r="B637" s="12" t="s">
        <v>443</v>
      </c>
      <c r="C637" s="246" t="s">
        <v>369</v>
      </c>
      <c r="D637" s="116" t="s">
        <v>270</v>
      </c>
      <c r="E637" s="222" t="s">
        <v>394</v>
      </c>
      <c r="F637" s="430">
        <v>1331.6153846153845</v>
      </c>
      <c r="G637" s="430">
        <v>844.3076923076923</v>
      </c>
      <c r="H637" s="430">
        <v>487.3076923076923</v>
      </c>
      <c r="I637" s="430">
        <v>0</v>
      </c>
      <c r="J637" s="430">
        <v>1331.6153846153845</v>
      </c>
      <c r="K637" s="430">
        <v>1262.3846153846152</v>
      </c>
      <c r="L637" s="430">
        <v>69.23076923076923</v>
      </c>
      <c r="M637" s="430">
        <v>1262.3846153846152</v>
      </c>
      <c r="N637" s="406" t="s">
        <v>572</v>
      </c>
      <c r="O637" s="90" t="s">
        <v>460</v>
      </c>
      <c r="P637" s="78"/>
    </row>
    <row r="638" spans="1:15" s="122" customFormat="1" ht="40.5" customHeight="1">
      <c r="A638" s="79">
        <f>A637+1</f>
        <v>513</v>
      </c>
      <c r="B638" s="12" t="s">
        <v>532</v>
      </c>
      <c r="C638" s="305" t="s">
        <v>528</v>
      </c>
      <c r="D638" s="232" t="s">
        <v>270</v>
      </c>
      <c r="E638" s="222" t="s">
        <v>394</v>
      </c>
      <c r="F638" s="430">
        <v>16470.69230769231</v>
      </c>
      <c r="G638" s="455" t="s">
        <v>617</v>
      </c>
      <c r="H638" s="456"/>
      <c r="I638" s="457"/>
      <c r="J638" s="430">
        <v>16492</v>
      </c>
      <c r="K638" s="420" t="s">
        <v>439</v>
      </c>
      <c r="L638" s="420" t="s">
        <v>439</v>
      </c>
      <c r="M638" s="420" t="s">
        <v>439</v>
      </c>
      <c r="N638" s="406" t="s">
        <v>572</v>
      </c>
      <c r="O638" s="90" t="s">
        <v>488</v>
      </c>
    </row>
    <row r="639" spans="1:16" ht="35.25" customHeight="1">
      <c r="A639" s="79">
        <f>A638+1</f>
        <v>514</v>
      </c>
      <c r="B639" s="12" t="s">
        <v>464</v>
      </c>
      <c r="C639" s="246" t="s">
        <v>471</v>
      </c>
      <c r="D639" s="116" t="s">
        <v>281</v>
      </c>
      <c r="E639" s="222" t="s">
        <v>394</v>
      </c>
      <c r="F639" s="430">
        <v>23684.846153846152</v>
      </c>
      <c r="G639" s="430">
        <v>488</v>
      </c>
      <c r="H639" s="430">
        <v>22954</v>
      </c>
      <c r="I639" s="430">
        <v>242.84615384615384</v>
      </c>
      <c r="J639" s="435">
        <v>23684.846153846152</v>
      </c>
      <c r="K639" s="430">
        <v>19132.76923076923</v>
      </c>
      <c r="L639" s="430">
        <v>4309.2307692307695</v>
      </c>
      <c r="M639" s="430">
        <v>19375.615384615383</v>
      </c>
      <c r="N639" s="132" t="s">
        <v>596</v>
      </c>
      <c r="O639" s="90" t="s">
        <v>597</v>
      </c>
      <c r="P639" s="88"/>
    </row>
    <row r="640" spans="1:16" ht="17.25" customHeight="1">
      <c r="A640" s="91">
        <f>A637+1</f>
        <v>513</v>
      </c>
      <c r="B640" s="461" t="s">
        <v>232</v>
      </c>
      <c r="C640" s="461"/>
      <c r="D640" s="461"/>
      <c r="E640" s="461"/>
      <c r="F640" s="461"/>
      <c r="G640" s="461"/>
      <c r="H640" s="461"/>
      <c r="I640" s="461"/>
      <c r="J640" s="461"/>
      <c r="K640" s="461"/>
      <c r="L640" s="461"/>
      <c r="M640" s="461"/>
      <c r="N640" s="461"/>
      <c r="O640" s="462"/>
      <c r="P640" s="88"/>
    </row>
    <row r="641" spans="1:16" ht="31.5" customHeight="1">
      <c r="A641" s="129">
        <f>A639+1</f>
        <v>515</v>
      </c>
      <c r="B641" s="12" t="s">
        <v>140</v>
      </c>
      <c r="C641" s="246" t="s">
        <v>487</v>
      </c>
      <c r="D641" s="116" t="s">
        <v>270</v>
      </c>
      <c r="E641" s="222" t="s">
        <v>394</v>
      </c>
      <c r="F641" s="93" t="s">
        <v>273</v>
      </c>
      <c r="G641" s="426"/>
      <c r="H641" s="426"/>
      <c r="I641" s="426"/>
      <c r="J641" s="426"/>
      <c r="K641" s="426"/>
      <c r="L641" s="426"/>
      <c r="M641" s="426"/>
      <c r="N641" s="406" t="s">
        <v>572</v>
      </c>
      <c r="O641" s="90" t="s">
        <v>460</v>
      </c>
      <c r="P641" s="88"/>
    </row>
    <row r="642" spans="1:16" ht="46.5" customHeight="1">
      <c r="A642" s="79">
        <f aca="true" t="shared" si="44" ref="A642:A647">A641+1</f>
        <v>516</v>
      </c>
      <c r="B642" s="12" t="s">
        <v>398</v>
      </c>
      <c r="C642" s="246" t="s">
        <v>487</v>
      </c>
      <c r="D642" s="116" t="s">
        <v>270</v>
      </c>
      <c r="E642" s="222" t="s">
        <v>395</v>
      </c>
      <c r="F642" s="93" t="s">
        <v>273</v>
      </c>
      <c r="G642" s="127"/>
      <c r="H642" s="128"/>
      <c r="I642" s="128"/>
      <c r="J642" s="95"/>
      <c r="K642" s="420" t="s">
        <v>439</v>
      </c>
      <c r="L642" s="420" t="s">
        <v>439</v>
      </c>
      <c r="M642" s="420" t="s">
        <v>439</v>
      </c>
      <c r="N642" s="406" t="s">
        <v>596</v>
      </c>
      <c r="O642" s="90" t="s">
        <v>461</v>
      </c>
      <c r="P642" s="78"/>
    </row>
    <row r="643" spans="1:27" s="201" customFormat="1" ht="45.75" customHeight="1">
      <c r="A643" s="196">
        <f t="shared" si="44"/>
        <v>517</v>
      </c>
      <c r="B643" s="197" t="s">
        <v>396</v>
      </c>
      <c r="C643" s="248" t="s">
        <v>370</v>
      </c>
      <c r="D643" s="230" t="s">
        <v>270</v>
      </c>
      <c r="E643" s="231" t="s">
        <v>395</v>
      </c>
      <c r="F643" s="430">
        <v>91.6470588235294</v>
      </c>
      <c r="G643" s="435">
        <v>91.6470588235294</v>
      </c>
      <c r="H643" s="435">
        <v>0</v>
      </c>
      <c r="I643" s="435">
        <v>0</v>
      </c>
      <c r="J643" s="430">
        <v>91.6470588235294</v>
      </c>
      <c r="K643" s="435">
        <v>91.6470588235294</v>
      </c>
      <c r="L643" s="435">
        <v>0</v>
      </c>
      <c r="M643" s="435">
        <v>91.6470588235294</v>
      </c>
      <c r="N643" s="410" t="s">
        <v>572</v>
      </c>
      <c r="O643" s="198" t="s">
        <v>460</v>
      </c>
      <c r="P643" s="199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  <c r="AA643" s="200"/>
    </row>
    <row r="644" spans="1:16" ht="36.75" customHeight="1">
      <c r="A644" s="79">
        <f t="shared" si="44"/>
        <v>518</v>
      </c>
      <c r="B644" s="12" t="s">
        <v>443</v>
      </c>
      <c r="C644" s="246" t="s">
        <v>370</v>
      </c>
      <c r="D644" s="116" t="s">
        <v>270</v>
      </c>
      <c r="E644" s="222" t="s">
        <v>394</v>
      </c>
      <c r="F644" s="430">
        <v>166.3846153846154</v>
      </c>
      <c r="G644" s="430">
        <v>166.3846153846154</v>
      </c>
      <c r="H644" s="430">
        <v>0</v>
      </c>
      <c r="I644" s="430">
        <v>0</v>
      </c>
      <c r="J644" s="430">
        <v>166.3846153846154</v>
      </c>
      <c r="K644" s="430">
        <v>166.3846153846154</v>
      </c>
      <c r="L644" s="430">
        <v>0</v>
      </c>
      <c r="M644" s="430">
        <v>166.3846153846154</v>
      </c>
      <c r="N644" s="406" t="s">
        <v>572</v>
      </c>
      <c r="O644" s="90" t="s">
        <v>460</v>
      </c>
      <c r="P644" s="78"/>
    </row>
    <row r="645" spans="1:15" s="122" customFormat="1" ht="33" customHeight="1">
      <c r="A645" s="79">
        <f t="shared" si="44"/>
        <v>519</v>
      </c>
      <c r="B645" s="12" t="s">
        <v>532</v>
      </c>
      <c r="C645" s="305" t="s">
        <v>487</v>
      </c>
      <c r="D645" s="345" t="s">
        <v>270</v>
      </c>
      <c r="E645" s="222" t="s">
        <v>394</v>
      </c>
      <c r="F645" s="441">
        <v>4746</v>
      </c>
      <c r="G645" s="455" t="s">
        <v>617</v>
      </c>
      <c r="H645" s="456"/>
      <c r="I645" s="457"/>
      <c r="J645" s="441">
        <v>4803</v>
      </c>
      <c r="K645" s="420" t="s">
        <v>439</v>
      </c>
      <c r="L645" s="420" t="s">
        <v>439</v>
      </c>
      <c r="M645" s="420" t="s">
        <v>439</v>
      </c>
      <c r="N645" s="406" t="s">
        <v>572</v>
      </c>
      <c r="O645" s="90" t="s">
        <v>488</v>
      </c>
    </row>
    <row r="646" spans="1:16" ht="17.25" customHeight="1">
      <c r="A646" s="91">
        <f t="shared" si="44"/>
        <v>520</v>
      </c>
      <c r="B646" s="461" t="s">
        <v>191</v>
      </c>
      <c r="C646" s="461"/>
      <c r="D646" s="461"/>
      <c r="E646" s="461"/>
      <c r="F646" s="461"/>
      <c r="G646" s="461"/>
      <c r="H646" s="461"/>
      <c r="I646" s="461"/>
      <c r="J646" s="461"/>
      <c r="K646" s="461"/>
      <c r="L646" s="461"/>
      <c r="M646" s="461"/>
      <c r="N646" s="461"/>
      <c r="O646" s="462"/>
      <c r="P646" s="88"/>
    </row>
    <row r="647" spans="1:16" ht="17.25" customHeight="1">
      <c r="A647" s="91">
        <f t="shared" si="44"/>
        <v>521</v>
      </c>
      <c r="B647" s="461" t="s">
        <v>233</v>
      </c>
      <c r="C647" s="461"/>
      <c r="D647" s="461"/>
      <c r="E647" s="461"/>
      <c r="F647" s="461"/>
      <c r="G647" s="461"/>
      <c r="H647" s="461"/>
      <c r="I647" s="461"/>
      <c r="J647" s="461"/>
      <c r="K647" s="461"/>
      <c r="L647" s="461"/>
      <c r="M647" s="461"/>
      <c r="N647" s="461"/>
      <c r="O647" s="462"/>
      <c r="P647" s="88"/>
    </row>
    <row r="648" spans="1:16" ht="31.5" customHeight="1">
      <c r="A648" s="79">
        <f>A645+1</f>
        <v>520</v>
      </c>
      <c r="B648" s="12" t="s">
        <v>140</v>
      </c>
      <c r="C648" s="246" t="s">
        <v>233</v>
      </c>
      <c r="D648" s="116" t="s">
        <v>270</v>
      </c>
      <c r="E648" s="222" t="s">
        <v>394</v>
      </c>
      <c r="F648" s="434">
        <v>27604.384615384617</v>
      </c>
      <c r="G648" s="426">
        <v>9238.153846153846</v>
      </c>
      <c r="H648" s="426">
        <v>17789.153846153848</v>
      </c>
      <c r="I648" s="426">
        <v>577.0769230769231</v>
      </c>
      <c r="J648" s="426">
        <v>27604.384615384617</v>
      </c>
      <c r="K648" s="426">
        <v>24826.923076923078</v>
      </c>
      <c r="L648" s="426">
        <v>2200.3846153846152</v>
      </c>
      <c r="M648" s="426">
        <v>25404</v>
      </c>
      <c r="N648" s="406" t="s">
        <v>572</v>
      </c>
      <c r="O648" s="90" t="s">
        <v>460</v>
      </c>
      <c r="P648" s="88"/>
    </row>
    <row r="649" spans="1:16" ht="43.5" customHeight="1">
      <c r="A649" s="79">
        <f>A646+1</f>
        <v>521</v>
      </c>
      <c r="B649" s="12" t="s">
        <v>398</v>
      </c>
      <c r="C649" s="246" t="s">
        <v>233</v>
      </c>
      <c r="D649" s="116" t="s">
        <v>270</v>
      </c>
      <c r="E649" s="222" t="s">
        <v>395</v>
      </c>
      <c r="F649" s="93" t="s">
        <v>273</v>
      </c>
      <c r="G649" s="127"/>
      <c r="H649" s="128"/>
      <c r="I649" s="128"/>
      <c r="J649" s="95"/>
      <c r="K649" s="420" t="s">
        <v>439</v>
      </c>
      <c r="L649" s="420" t="s">
        <v>439</v>
      </c>
      <c r="M649" s="420" t="s">
        <v>439</v>
      </c>
      <c r="N649" s="406" t="s">
        <v>596</v>
      </c>
      <c r="O649" s="90" t="s">
        <v>461</v>
      </c>
      <c r="P649" s="78"/>
    </row>
    <row r="650" spans="1:27" s="201" customFormat="1" ht="47.25" customHeight="1">
      <c r="A650" s="196">
        <f>A647+1</f>
        <v>522</v>
      </c>
      <c r="B650" s="197" t="s">
        <v>442</v>
      </c>
      <c r="C650" s="248" t="s">
        <v>311</v>
      </c>
      <c r="D650" s="231" t="s">
        <v>270</v>
      </c>
      <c r="E650" s="231" t="s">
        <v>392</v>
      </c>
      <c r="F650" s="430">
        <v>6205.166666666667</v>
      </c>
      <c r="G650" s="435">
        <v>1750</v>
      </c>
      <c r="H650" s="435">
        <v>4398.5</v>
      </c>
      <c r="I650" s="435">
        <v>56.666666666666664</v>
      </c>
      <c r="J650" s="430">
        <v>6205.166666666667</v>
      </c>
      <c r="K650" s="435">
        <v>4664.416666666667</v>
      </c>
      <c r="L650" s="435">
        <v>1484.0833333333333</v>
      </c>
      <c r="M650" s="435">
        <v>4721.083333333334</v>
      </c>
      <c r="N650" s="409" t="s">
        <v>572</v>
      </c>
      <c r="O650" s="198" t="s">
        <v>460</v>
      </c>
      <c r="P650" s="199"/>
      <c r="Q650" s="200"/>
      <c r="R650" s="200"/>
      <c r="S650" s="200"/>
      <c r="T650" s="200"/>
      <c r="U650" s="200"/>
      <c r="V650" s="200"/>
      <c r="W650" s="200"/>
      <c r="X650" s="200"/>
      <c r="Y650" s="200"/>
      <c r="Z650" s="200"/>
      <c r="AA650" s="200"/>
    </row>
    <row r="651" spans="1:27" s="201" customFormat="1" ht="50.25" customHeight="1">
      <c r="A651" s="196">
        <f>A650+1</f>
        <v>523</v>
      </c>
      <c r="B651" s="197" t="s">
        <v>396</v>
      </c>
      <c r="C651" s="248" t="s">
        <v>311</v>
      </c>
      <c r="D651" s="230" t="s">
        <v>270</v>
      </c>
      <c r="E651" s="231" t="s">
        <v>395</v>
      </c>
      <c r="F651" s="430">
        <v>5748.296875</v>
      </c>
      <c r="G651" s="435">
        <v>1750.46875</v>
      </c>
      <c r="H651" s="435">
        <v>3942.046875</v>
      </c>
      <c r="I651" s="435">
        <v>55.78125</v>
      </c>
      <c r="J651" s="430">
        <v>5748.296875</v>
      </c>
      <c r="K651" s="435">
        <v>4237.375</v>
      </c>
      <c r="L651" s="435">
        <v>1455.140625</v>
      </c>
      <c r="M651" s="435">
        <v>4293.15625</v>
      </c>
      <c r="N651" s="410" t="s">
        <v>572</v>
      </c>
      <c r="O651" s="198" t="s">
        <v>460</v>
      </c>
      <c r="P651" s="199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  <c r="AA651" s="200"/>
    </row>
    <row r="652" spans="1:16" ht="41.25" customHeight="1">
      <c r="A652" s="79">
        <f>A651+1</f>
        <v>524</v>
      </c>
      <c r="B652" s="12" t="s">
        <v>443</v>
      </c>
      <c r="C652" s="246" t="s">
        <v>311</v>
      </c>
      <c r="D652" s="116" t="s">
        <v>270</v>
      </c>
      <c r="E652" s="222" t="s">
        <v>394</v>
      </c>
      <c r="F652" s="430">
        <v>26427.69230769231</v>
      </c>
      <c r="G652" s="430">
        <v>9087</v>
      </c>
      <c r="H652" s="430">
        <v>17191.46153846154</v>
      </c>
      <c r="I652" s="430">
        <v>149.23076923076923</v>
      </c>
      <c r="J652" s="430">
        <v>26427.69230769231</v>
      </c>
      <c r="K652" s="430">
        <v>21446.76923076923</v>
      </c>
      <c r="L652" s="430">
        <v>4831.692307692308</v>
      </c>
      <c r="M652" s="430">
        <v>21596</v>
      </c>
      <c r="N652" s="406" t="s">
        <v>572</v>
      </c>
      <c r="O652" s="90" t="s">
        <v>460</v>
      </c>
      <c r="P652" s="78"/>
    </row>
    <row r="653" spans="1:15" s="122" customFormat="1" ht="38.25" customHeight="1">
      <c r="A653" s="79">
        <f>A652+1</f>
        <v>525</v>
      </c>
      <c r="B653" s="12" t="s">
        <v>532</v>
      </c>
      <c r="C653" s="305" t="s">
        <v>233</v>
      </c>
      <c r="D653" s="232" t="s">
        <v>270</v>
      </c>
      <c r="E653" s="222" t="s">
        <v>394</v>
      </c>
      <c r="F653" s="430">
        <v>32992</v>
      </c>
      <c r="G653" s="455" t="s">
        <v>617</v>
      </c>
      <c r="H653" s="456"/>
      <c r="I653" s="457"/>
      <c r="J653" s="430">
        <v>34226</v>
      </c>
      <c r="K653" s="420" t="s">
        <v>439</v>
      </c>
      <c r="L653" s="420" t="s">
        <v>439</v>
      </c>
      <c r="M653" s="420" t="s">
        <v>439</v>
      </c>
      <c r="N653" s="406" t="s">
        <v>572</v>
      </c>
      <c r="O653" s="90" t="s">
        <v>488</v>
      </c>
    </row>
    <row r="654" spans="1:16" ht="35.25" customHeight="1">
      <c r="A654" s="79">
        <f>A653+1</f>
        <v>526</v>
      </c>
      <c r="B654" s="12" t="s">
        <v>464</v>
      </c>
      <c r="C654" s="246" t="s">
        <v>311</v>
      </c>
      <c r="D654" s="116" t="s">
        <v>281</v>
      </c>
      <c r="E654" s="222" t="s">
        <v>394</v>
      </c>
      <c r="F654" s="430">
        <v>44487.384615384624</v>
      </c>
      <c r="G654" s="430">
        <v>718.7692307692307</v>
      </c>
      <c r="H654" s="430">
        <v>42776.307692307695</v>
      </c>
      <c r="I654" s="430">
        <v>992.3076923076923</v>
      </c>
      <c r="J654" s="435">
        <v>44487.384615384624</v>
      </c>
      <c r="K654" s="430">
        <v>37674.692307692305</v>
      </c>
      <c r="L654" s="430">
        <v>5820.384615384615</v>
      </c>
      <c r="M654" s="430">
        <v>38667</v>
      </c>
      <c r="N654" s="132" t="s">
        <v>596</v>
      </c>
      <c r="O654" s="90" t="s">
        <v>597</v>
      </c>
      <c r="P654" s="88"/>
    </row>
    <row r="655" spans="1:16" ht="17.25" customHeight="1">
      <c r="A655" s="91">
        <f>A652+1</f>
        <v>525</v>
      </c>
      <c r="B655" s="461" t="s">
        <v>234</v>
      </c>
      <c r="C655" s="461"/>
      <c r="D655" s="461"/>
      <c r="E655" s="461"/>
      <c r="F655" s="461"/>
      <c r="G655" s="461"/>
      <c r="H655" s="461"/>
      <c r="I655" s="461"/>
      <c r="J655" s="461"/>
      <c r="K655" s="461"/>
      <c r="L655" s="461"/>
      <c r="M655" s="461"/>
      <c r="N655" s="461"/>
      <c r="O655" s="462"/>
      <c r="P655" s="88"/>
    </row>
    <row r="656" spans="1:16" ht="31.5" customHeight="1">
      <c r="A656" s="129">
        <f>A654+1</f>
        <v>527</v>
      </c>
      <c r="B656" s="12" t="s">
        <v>140</v>
      </c>
      <c r="C656" s="246" t="s">
        <v>279</v>
      </c>
      <c r="D656" s="116" t="s">
        <v>270</v>
      </c>
      <c r="E656" s="222" t="s">
        <v>394</v>
      </c>
      <c r="F656" s="434">
        <v>33380.153846153844</v>
      </c>
      <c r="G656" s="426">
        <v>7487.846153846154</v>
      </c>
      <c r="H656" s="426">
        <v>25815.615384615383</v>
      </c>
      <c r="I656" s="426">
        <v>76.6923076923077</v>
      </c>
      <c r="J656" s="426">
        <v>33380.153846153844</v>
      </c>
      <c r="K656" s="426">
        <v>29702.153846153848</v>
      </c>
      <c r="L656" s="426">
        <v>3601.3076923076924</v>
      </c>
      <c r="M656" s="426">
        <v>29778.846153846152</v>
      </c>
      <c r="N656" s="406" t="s">
        <v>572</v>
      </c>
      <c r="O656" s="90" t="s">
        <v>460</v>
      </c>
      <c r="P656" s="88"/>
    </row>
    <row r="657" spans="1:16" ht="51" customHeight="1">
      <c r="A657" s="79">
        <f aca="true" t="shared" si="45" ref="A657:A663">A656+1</f>
        <v>528</v>
      </c>
      <c r="B657" s="12" t="s">
        <v>398</v>
      </c>
      <c r="C657" s="246" t="s">
        <v>279</v>
      </c>
      <c r="D657" s="116" t="s">
        <v>270</v>
      </c>
      <c r="E657" s="222" t="s">
        <v>395</v>
      </c>
      <c r="F657" s="93" t="s">
        <v>273</v>
      </c>
      <c r="G657" s="127"/>
      <c r="H657" s="128"/>
      <c r="I657" s="128"/>
      <c r="J657" s="95"/>
      <c r="K657" s="420" t="s">
        <v>439</v>
      </c>
      <c r="L657" s="420" t="s">
        <v>439</v>
      </c>
      <c r="M657" s="420" t="s">
        <v>439</v>
      </c>
      <c r="N657" s="406" t="s">
        <v>596</v>
      </c>
      <c r="O657" s="90" t="s">
        <v>461</v>
      </c>
      <c r="P657" s="78"/>
    </row>
    <row r="658" spans="1:27" s="201" customFormat="1" ht="48" customHeight="1">
      <c r="A658" s="196">
        <f t="shared" si="45"/>
        <v>529</v>
      </c>
      <c r="B658" s="197" t="s">
        <v>396</v>
      </c>
      <c r="C658" s="248" t="s">
        <v>371</v>
      </c>
      <c r="D658" s="230" t="s">
        <v>270</v>
      </c>
      <c r="E658" s="231" t="s">
        <v>395</v>
      </c>
      <c r="F658" s="430">
        <v>12382.578125</v>
      </c>
      <c r="G658" s="435">
        <v>1881.15625</v>
      </c>
      <c r="H658" s="435">
        <v>10394.28125</v>
      </c>
      <c r="I658" s="435">
        <v>107.140625</v>
      </c>
      <c r="J658" s="430">
        <v>12382.578125</v>
      </c>
      <c r="K658" s="435">
        <v>9399.5</v>
      </c>
      <c r="L658" s="435">
        <v>2875.9375</v>
      </c>
      <c r="M658" s="435">
        <v>9506.640625</v>
      </c>
      <c r="N658" s="410" t="s">
        <v>572</v>
      </c>
      <c r="O658" s="198" t="s">
        <v>460</v>
      </c>
      <c r="P658" s="199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  <c r="AA658" s="200"/>
    </row>
    <row r="659" spans="1:16" ht="41.25" customHeight="1">
      <c r="A659" s="79">
        <f t="shared" si="45"/>
        <v>530</v>
      </c>
      <c r="B659" s="12" t="s">
        <v>443</v>
      </c>
      <c r="C659" s="246" t="s">
        <v>371</v>
      </c>
      <c r="D659" s="116" t="s">
        <v>270</v>
      </c>
      <c r="E659" s="222" t="s">
        <v>394</v>
      </c>
      <c r="F659" s="430">
        <v>47807.307692307695</v>
      </c>
      <c r="G659" s="430">
        <v>5212.384615384615</v>
      </c>
      <c r="H659" s="430">
        <v>42387.61538461538</v>
      </c>
      <c r="I659" s="430">
        <v>207.30769230769232</v>
      </c>
      <c r="J659" s="430">
        <v>47807.307692307695</v>
      </c>
      <c r="K659" s="430">
        <v>36214.92307692308</v>
      </c>
      <c r="L659" s="430">
        <v>11385.076923076924</v>
      </c>
      <c r="M659" s="430">
        <v>36422.23076923077</v>
      </c>
      <c r="N659" s="406" t="s">
        <v>572</v>
      </c>
      <c r="O659" s="90" t="s">
        <v>460</v>
      </c>
      <c r="P659" s="78"/>
    </row>
    <row r="660" spans="1:15" s="122" customFormat="1" ht="39" customHeight="1">
      <c r="A660" s="79">
        <f t="shared" si="45"/>
        <v>531</v>
      </c>
      <c r="B660" s="12" t="s">
        <v>532</v>
      </c>
      <c r="C660" s="305" t="s">
        <v>234</v>
      </c>
      <c r="D660" s="232" t="s">
        <v>270</v>
      </c>
      <c r="E660" s="222" t="s">
        <v>394</v>
      </c>
      <c r="F660" s="430">
        <v>49751.53846153846</v>
      </c>
      <c r="G660" s="455" t="s">
        <v>617</v>
      </c>
      <c r="H660" s="456"/>
      <c r="I660" s="457"/>
      <c r="J660" s="430">
        <v>50625</v>
      </c>
      <c r="K660" s="420" t="s">
        <v>439</v>
      </c>
      <c r="L660" s="420" t="s">
        <v>439</v>
      </c>
      <c r="M660" s="420" t="s">
        <v>439</v>
      </c>
      <c r="N660" s="406" t="s">
        <v>572</v>
      </c>
      <c r="O660" s="90" t="s">
        <v>488</v>
      </c>
    </row>
    <row r="661" spans="1:16" ht="39" customHeight="1">
      <c r="A661" s="272">
        <f t="shared" si="45"/>
        <v>532</v>
      </c>
      <c r="B661" s="308" t="s">
        <v>512</v>
      </c>
      <c r="C661" s="274" t="s">
        <v>371</v>
      </c>
      <c r="D661" s="275" t="s">
        <v>270</v>
      </c>
      <c r="E661" s="276" t="s">
        <v>394</v>
      </c>
      <c r="F661" s="458" t="s">
        <v>633</v>
      </c>
      <c r="G661" s="459"/>
      <c r="H661" s="459"/>
      <c r="I661" s="459"/>
      <c r="J661" s="459">
        <v>20555.384615384617</v>
      </c>
      <c r="K661" s="459"/>
      <c r="L661" s="459"/>
      <c r="M661" s="459"/>
      <c r="N661" s="460"/>
      <c r="O661" s="445" t="s">
        <v>639</v>
      </c>
      <c r="P661" s="77"/>
    </row>
    <row r="662" spans="1:16" ht="35.25" customHeight="1">
      <c r="A662" s="79">
        <f t="shared" si="45"/>
        <v>533</v>
      </c>
      <c r="B662" s="12" t="s">
        <v>464</v>
      </c>
      <c r="C662" s="246" t="s">
        <v>371</v>
      </c>
      <c r="D662" s="116" t="s">
        <v>281</v>
      </c>
      <c r="E662" s="222" t="s">
        <v>394</v>
      </c>
      <c r="F662" s="422">
        <v>41787.692307692305</v>
      </c>
      <c r="G662" s="422">
        <v>695.1538461538462</v>
      </c>
      <c r="H662" s="422">
        <v>40570.46153846154</v>
      </c>
      <c r="I662" s="422">
        <v>522.0769230769231</v>
      </c>
      <c r="J662" s="436">
        <v>41787.692307692305</v>
      </c>
      <c r="K662" s="423">
        <v>35208.153846153844</v>
      </c>
      <c r="L662" s="423">
        <v>6057.461538461538</v>
      </c>
      <c r="M662" s="423">
        <v>35730.230769230766</v>
      </c>
      <c r="N662" s="132" t="s">
        <v>596</v>
      </c>
      <c r="O662" s="90" t="s">
        <v>597</v>
      </c>
      <c r="P662" s="88"/>
    </row>
    <row r="663" spans="1:16" ht="35.25" customHeight="1">
      <c r="A663" s="79">
        <f t="shared" si="45"/>
        <v>534</v>
      </c>
      <c r="B663" s="12" t="s">
        <v>464</v>
      </c>
      <c r="C663" s="246" t="s">
        <v>472</v>
      </c>
      <c r="D663" s="116" t="s">
        <v>281</v>
      </c>
      <c r="E663" s="222" t="s">
        <v>394</v>
      </c>
      <c r="F663" s="422">
        <v>50860.846153846156</v>
      </c>
      <c r="G663" s="422">
        <v>584</v>
      </c>
      <c r="H663" s="422">
        <v>49761.53846153846</v>
      </c>
      <c r="I663" s="422">
        <v>515.3076923076923</v>
      </c>
      <c r="J663" s="436">
        <v>50860.846153846156</v>
      </c>
      <c r="K663" s="423">
        <v>41857.61538461538</v>
      </c>
      <c r="L663" s="423">
        <v>8487.923076923076</v>
      </c>
      <c r="M663" s="423">
        <v>42372.92307692308</v>
      </c>
      <c r="N663" s="132" t="s">
        <v>596</v>
      </c>
      <c r="O663" s="90" t="s">
        <v>597</v>
      </c>
      <c r="P663" s="88"/>
    </row>
    <row r="664" spans="1:16" ht="17.25" customHeight="1">
      <c r="A664" s="91">
        <f>A659+1</f>
        <v>531</v>
      </c>
      <c r="B664" s="461" t="s">
        <v>235</v>
      </c>
      <c r="C664" s="461"/>
      <c r="D664" s="461"/>
      <c r="E664" s="461"/>
      <c r="F664" s="461"/>
      <c r="G664" s="461"/>
      <c r="H664" s="461"/>
      <c r="I664" s="461"/>
      <c r="J664" s="461"/>
      <c r="K664" s="461"/>
      <c r="L664" s="461"/>
      <c r="M664" s="461"/>
      <c r="N664" s="461"/>
      <c r="O664" s="462"/>
      <c r="P664" s="88"/>
    </row>
    <row r="665" spans="1:16" ht="36" customHeight="1">
      <c r="A665" s="129">
        <f>A663+1</f>
        <v>535</v>
      </c>
      <c r="B665" s="12" t="s">
        <v>561</v>
      </c>
      <c r="C665" s="246" t="s">
        <v>372</v>
      </c>
      <c r="D665" s="222" t="s">
        <v>513</v>
      </c>
      <c r="E665" s="222" t="s">
        <v>394</v>
      </c>
      <c r="F665" s="422">
        <v>76818.18181818182</v>
      </c>
      <c r="G665" s="422">
        <v>0</v>
      </c>
      <c r="H665" s="422">
        <v>0</v>
      </c>
      <c r="I665" s="422">
        <v>76818.18181818182</v>
      </c>
      <c r="J665" s="420">
        <v>76818.18181818182</v>
      </c>
      <c r="K665" s="423">
        <v>0</v>
      </c>
      <c r="L665" s="423">
        <v>0</v>
      </c>
      <c r="M665" s="423">
        <v>76818.18181818182</v>
      </c>
      <c r="N665" s="407" t="s">
        <v>596</v>
      </c>
      <c r="O665" s="90" t="s">
        <v>598</v>
      </c>
      <c r="P665" s="77"/>
    </row>
    <row r="666" spans="1:16" ht="37.5" customHeight="1">
      <c r="A666" s="129">
        <f aca="true" t="shared" si="46" ref="A666:A675">A665+1</f>
        <v>536</v>
      </c>
      <c r="B666" s="12" t="s">
        <v>140</v>
      </c>
      <c r="C666" s="246" t="s">
        <v>235</v>
      </c>
      <c r="D666" s="116" t="s">
        <v>270</v>
      </c>
      <c r="E666" s="222" t="s">
        <v>394</v>
      </c>
      <c r="F666" s="434">
        <v>41628</v>
      </c>
      <c r="G666" s="426">
        <v>8541.153846153846</v>
      </c>
      <c r="H666" s="426">
        <v>32962.46153846154</v>
      </c>
      <c r="I666" s="426">
        <v>124.38461538461539</v>
      </c>
      <c r="J666" s="426">
        <v>41628</v>
      </c>
      <c r="K666" s="426">
        <v>36240.153846153844</v>
      </c>
      <c r="L666" s="426">
        <v>5263.461538461538</v>
      </c>
      <c r="M666" s="426">
        <v>36364.53846153846</v>
      </c>
      <c r="N666" s="406" t="s">
        <v>572</v>
      </c>
      <c r="O666" s="90" t="s">
        <v>460</v>
      </c>
      <c r="P666" s="88"/>
    </row>
    <row r="667" spans="1:16" ht="40.5" customHeight="1">
      <c r="A667" s="129">
        <f t="shared" si="46"/>
        <v>537</v>
      </c>
      <c r="B667" s="12" t="s">
        <v>476</v>
      </c>
      <c r="C667" s="246" t="s">
        <v>372</v>
      </c>
      <c r="D667" s="222" t="s">
        <v>513</v>
      </c>
      <c r="E667" s="222" t="s">
        <v>394</v>
      </c>
      <c r="F667" s="422">
        <v>281153.8461538461</v>
      </c>
      <c r="G667" s="422">
        <v>0</v>
      </c>
      <c r="H667" s="422">
        <v>0</v>
      </c>
      <c r="I667" s="422">
        <v>281153.8461538461</v>
      </c>
      <c r="J667" s="420">
        <v>281153.8461538461</v>
      </c>
      <c r="K667" s="423">
        <v>0</v>
      </c>
      <c r="L667" s="423">
        <v>0</v>
      </c>
      <c r="M667" s="423">
        <v>281153.8461538461</v>
      </c>
      <c r="N667" s="407" t="s">
        <v>596</v>
      </c>
      <c r="O667" s="90" t="s">
        <v>597</v>
      </c>
      <c r="P667" s="77"/>
    </row>
    <row r="668" spans="1:16" ht="60.75" customHeight="1">
      <c r="A668" s="125">
        <f>A667+1</f>
        <v>538</v>
      </c>
      <c r="B668" s="12" t="s">
        <v>551</v>
      </c>
      <c r="C668" s="246" t="s">
        <v>372</v>
      </c>
      <c r="D668" s="116" t="s">
        <v>270</v>
      </c>
      <c r="E668" s="392" t="s">
        <v>618</v>
      </c>
      <c r="F668" s="398">
        <v>3538.4615384615386</v>
      </c>
      <c r="G668" s="426">
        <v>0</v>
      </c>
      <c r="H668" s="426">
        <v>2442.6</v>
      </c>
      <c r="I668" s="426">
        <v>1095.8615384615387</v>
      </c>
      <c r="J668" s="426">
        <v>3538.4615384615386</v>
      </c>
      <c r="K668" s="426">
        <v>2049.2923076923075</v>
      </c>
      <c r="L668" s="426">
        <v>393.3076923076923</v>
      </c>
      <c r="M668" s="426">
        <v>3145.153846153846</v>
      </c>
      <c r="N668" s="407" t="s">
        <v>572</v>
      </c>
      <c r="O668" s="393" t="s">
        <v>545</v>
      </c>
      <c r="P668" s="88"/>
    </row>
    <row r="669" spans="1:16" ht="49.5" customHeight="1">
      <c r="A669" s="125">
        <f>A668+1</f>
        <v>539</v>
      </c>
      <c r="B669" s="12" t="s">
        <v>398</v>
      </c>
      <c r="C669" s="246" t="s">
        <v>235</v>
      </c>
      <c r="D669" s="116" t="s">
        <v>270</v>
      </c>
      <c r="E669" s="222" t="s">
        <v>395</v>
      </c>
      <c r="F669" s="93" t="s">
        <v>273</v>
      </c>
      <c r="G669" s="127"/>
      <c r="H669" s="128"/>
      <c r="I669" s="128"/>
      <c r="J669" s="95"/>
      <c r="K669" s="420" t="s">
        <v>439</v>
      </c>
      <c r="L669" s="420" t="s">
        <v>439</v>
      </c>
      <c r="M669" s="420" t="s">
        <v>439</v>
      </c>
      <c r="N669" s="406" t="s">
        <v>596</v>
      </c>
      <c r="O669" s="90" t="s">
        <v>461</v>
      </c>
      <c r="P669" s="78"/>
    </row>
    <row r="670" spans="1:27" s="201" customFormat="1" ht="47.25" customHeight="1">
      <c r="A670" s="196">
        <f t="shared" si="46"/>
        <v>540</v>
      </c>
      <c r="B670" s="197" t="s">
        <v>442</v>
      </c>
      <c r="C670" s="248" t="s">
        <v>372</v>
      </c>
      <c r="D670" s="231" t="s">
        <v>270</v>
      </c>
      <c r="E670" s="231" t="s">
        <v>392</v>
      </c>
      <c r="F670" s="430">
        <v>11331.666666666666</v>
      </c>
      <c r="G670" s="435">
        <v>2024.3333333333333</v>
      </c>
      <c r="H670" s="435">
        <v>9141</v>
      </c>
      <c r="I670" s="435">
        <v>166.33333333333334</v>
      </c>
      <c r="J670" s="430">
        <v>11331.666666666668</v>
      </c>
      <c r="K670" s="435">
        <v>9335.166666666666</v>
      </c>
      <c r="L670" s="435">
        <v>1830.1666666666667</v>
      </c>
      <c r="M670" s="435">
        <v>9501.500000000002</v>
      </c>
      <c r="N670" s="409" t="s">
        <v>572</v>
      </c>
      <c r="O670" s="198" t="s">
        <v>460</v>
      </c>
      <c r="P670" s="199"/>
      <c r="Q670" s="200"/>
      <c r="R670" s="200"/>
      <c r="S670" s="200"/>
      <c r="T670" s="200"/>
      <c r="U670" s="200"/>
      <c r="V670" s="200"/>
      <c r="W670" s="200"/>
      <c r="X670" s="200"/>
      <c r="Y670" s="200"/>
      <c r="Z670" s="200"/>
      <c r="AA670" s="200"/>
    </row>
    <row r="671" spans="1:27" s="201" customFormat="1" ht="43.5" customHeight="1">
      <c r="A671" s="196">
        <f t="shared" si="46"/>
        <v>541</v>
      </c>
      <c r="B671" s="197" t="s">
        <v>396</v>
      </c>
      <c r="C671" s="248" t="s">
        <v>372</v>
      </c>
      <c r="D671" s="230" t="s">
        <v>270</v>
      </c>
      <c r="E671" s="231" t="s">
        <v>395</v>
      </c>
      <c r="F671" s="430">
        <v>11854.6875</v>
      </c>
      <c r="G671" s="435">
        <v>2024.25</v>
      </c>
      <c r="H671" s="435">
        <v>9661.9375</v>
      </c>
      <c r="I671" s="435">
        <v>168.5</v>
      </c>
      <c r="J671" s="430">
        <v>11854.6875</v>
      </c>
      <c r="K671" s="435">
        <v>9718.328125</v>
      </c>
      <c r="L671" s="435">
        <v>1967.859375</v>
      </c>
      <c r="M671" s="435">
        <v>9886.828125</v>
      </c>
      <c r="N671" s="410" t="s">
        <v>572</v>
      </c>
      <c r="O671" s="198" t="s">
        <v>460</v>
      </c>
      <c r="P671" s="199"/>
      <c r="Q671" s="200"/>
      <c r="R671" s="200"/>
      <c r="S671" s="200"/>
      <c r="T671" s="200"/>
      <c r="U671" s="200"/>
      <c r="V671" s="200"/>
      <c r="W671" s="200"/>
      <c r="X671" s="200"/>
      <c r="Y671" s="200"/>
      <c r="Z671" s="200"/>
      <c r="AA671" s="200"/>
    </row>
    <row r="672" spans="1:16" ht="41.25" customHeight="1">
      <c r="A672" s="79">
        <f t="shared" si="46"/>
        <v>542</v>
      </c>
      <c r="B672" s="12" t="s">
        <v>443</v>
      </c>
      <c r="C672" s="246" t="s">
        <v>372</v>
      </c>
      <c r="D672" s="116" t="s">
        <v>270</v>
      </c>
      <c r="E672" s="222" t="s">
        <v>394</v>
      </c>
      <c r="F672" s="430">
        <v>42093.846153846156</v>
      </c>
      <c r="G672" s="430">
        <v>6199.2307692307695</v>
      </c>
      <c r="H672" s="430">
        <v>35636.769230769234</v>
      </c>
      <c r="I672" s="430">
        <v>257.84615384615387</v>
      </c>
      <c r="J672" s="430">
        <v>42093.846153846156</v>
      </c>
      <c r="K672" s="430">
        <v>34719</v>
      </c>
      <c r="L672" s="430">
        <v>7117</v>
      </c>
      <c r="M672" s="430">
        <v>34976.846153846156</v>
      </c>
      <c r="N672" s="406" t="s">
        <v>572</v>
      </c>
      <c r="O672" s="90" t="s">
        <v>460</v>
      </c>
      <c r="P672" s="78"/>
    </row>
    <row r="673" spans="1:15" s="122" customFormat="1" ht="37.5" customHeight="1">
      <c r="A673" s="79">
        <f t="shared" si="46"/>
        <v>543</v>
      </c>
      <c r="B673" s="12" t="s">
        <v>532</v>
      </c>
      <c r="C673" s="305" t="s">
        <v>235</v>
      </c>
      <c r="D673" s="232" t="s">
        <v>270</v>
      </c>
      <c r="E673" s="222" t="s">
        <v>394</v>
      </c>
      <c r="F673" s="430">
        <v>48656.230769230766</v>
      </c>
      <c r="G673" s="455" t="s">
        <v>617</v>
      </c>
      <c r="H673" s="456"/>
      <c r="I673" s="457"/>
      <c r="J673" s="430">
        <v>52815</v>
      </c>
      <c r="K673" s="420" t="s">
        <v>439</v>
      </c>
      <c r="L673" s="420" t="s">
        <v>439</v>
      </c>
      <c r="M673" s="420" t="s">
        <v>439</v>
      </c>
      <c r="N673" s="406" t="s">
        <v>572</v>
      </c>
      <c r="O673" s="90" t="s">
        <v>488</v>
      </c>
    </row>
    <row r="674" spans="1:16" ht="35.25" customHeight="1">
      <c r="A674" s="79">
        <f t="shared" si="46"/>
        <v>544</v>
      </c>
      <c r="B674" s="12" t="s">
        <v>464</v>
      </c>
      <c r="C674" s="246" t="s">
        <v>372</v>
      </c>
      <c r="D674" s="116" t="s">
        <v>281</v>
      </c>
      <c r="E674" s="222" t="s">
        <v>394</v>
      </c>
      <c r="F674" s="430">
        <v>188453.0769230769</v>
      </c>
      <c r="G674" s="430">
        <v>2075.230769230769</v>
      </c>
      <c r="H674" s="430">
        <v>185375.92307692306</v>
      </c>
      <c r="I674" s="430">
        <v>1001.9230769230769</v>
      </c>
      <c r="J674" s="435">
        <v>188453.0769230769</v>
      </c>
      <c r="K674" s="430">
        <v>152678.15384615384</v>
      </c>
      <c r="L674" s="430">
        <v>34773</v>
      </c>
      <c r="M674" s="430">
        <v>153680.0769230769</v>
      </c>
      <c r="N674" s="132" t="s">
        <v>596</v>
      </c>
      <c r="O674" s="90" t="s">
        <v>597</v>
      </c>
      <c r="P674" s="88"/>
    </row>
    <row r="675" spans="1:16" ht="17.25" customHeight="1">
      <c r="A675" s="195">
        <f t="shared" si="46"/>
        <v>545</v>
      </c>
      <c r="B675" s="461" t="s">
        <v>236</v>
      </c>
      <c r="C675" s="461"/>
      <c r="D675" s="461"/>
      <c r="E675" s="461"/>
      <c r="F675" s="461"/>
      <c r="G675" s="461"/>
      <c r="H675" s="461"/>
      <c r="I675" s="461"/>
      <c r="J675" s="461"/>
      <c r="K675" s="461"/>
      <c r="L675" s="461"/>
      <c r="M675" s="461"/>
      <c r="N675" s="461"/>
      <c r="O675" s="462"/>
      <c r="P675" s="88"/>
    </row>
    <row r="676" spans="1:16" ht="44.25" customHeight="1">
      <c r="A676" s="79">
        <f>A674+1</f>
        <v>545</v>
      </c>
      <c r="B676" s="12" t="s">
        <v>557</v>
      </c>
      <c r="C676" s="246" t="s">
        <v>373</v>
      </c>
      <c r="D676" s="116" t="s">
        <v>513</v>
      </c>
      <c r="E676" s="222" t="s">
        <v>394</v>
      </c>
      <c r="F676" s="430">
        <v>65000</v>
      </c>
      <c r="G676" s="430">
        <v>0</v>
      </c>
      <c r="H676" s="430">
        <v>0</v>
      </c>
      <c r="I676" s="430">
        <v>65000</v>
      </c>
      <c r="J676" s="430">
        <v>65000</v>
      </c>
      <c r="K676" s="430">
        <v>0</v>
      </c>
      <c r="L676" s="430">
        <v>0</v>
      </c>
      <c r="M676" s="430">
        <v>65000</v>
      </c>
      <c r="N676" s="407" t="s">
        <v>596</v>
      </c>
      <c r="O676" s="90" t="s">
        <v>545</v>
      </c>
      <c r="P676" s="78"/>
    </row>
    <row r="677" spans="1:16" ht="40.5" customHeight="1">
      <c r="A677" s="79">
        <f>A675+1</f>
        <v>546</v>
      </c>
      <c r="B677" s="12" t="s">
        <v>140</v>
      </c>
      <c r="C677" s="246" t="s">
        <v>236</v>
      </c>
      <c r="D677" s="116" t="s">
        <v>270</v>
      </c>
      <c r="E677" s="222" t="s">
        <v>394</v>
      </c>
      <c r="F677" s="434">
        <v>21450.076923076922</v>
      </c>
      <c r="G677" s="426">
        <v>4917.153846153846</v>
      </c>
      <c r="H677" s="426">
        <v>16405</v>
      </c>
      <c r="I677" s="426">
        <v>127.92307692307692</v>
      </c>
      <c r="J677" s="426">
        <v>21450.076923076922</v>
      </c>
      <c r="K677" s="426">
        <v>19025.30769230769</v>
      </c>
      <c r="L677" s="426">
        <v>2296.846153846154</v>
      </c>
      <c r="M677" s="426">
        <v>19153.23076923077</v>
      </c>
      <c r="N677" s="406" t="s">
        <v>572</v>
      </c>
      <c r="O677" s="90" t="s">
        <v>460</v>
      </c>
      <c r="P677" s="88"/>
    </row>
    <row r="678" spans="1:16" ht="43.5" customHeight="1">
      <c r="A678" s="79">
        <f aca="true" t="shared" si="47" ref="A678:A684">A677+1</f>
        <v>547</v>
      </c>
      <c r="B678" s="12" t="s">
        <v>476</v>
      </c>
      <c r="C678" s="246" t="s">
        <v>373</v>
      </c>
      <c r="D678" s="222" t="s">
        <v>513</v>
      </c>
      <c r="E678" s="222" t="s">
        <v>394</v>
      </c>
      <c r="F678" s="422">
        <v>250000</v>
      </c>
      <c r="G678" s="422">
        <v>0</v>
      </c>
      <c r="H678" s="422">
        <v>0</v>
      </c>
      <c r="I678" s="422">
        <v>250000</v>
      </c>
      <c r="J678" s="420">
        <v>250000</v>
      </c>
      <c r="K678" s="423">
        <v>0</v>
      </c>
      <c r="L678" s="423">
        <v>0</v>
      </c>
      <c r="M678" s="423">
        <v>250000</v>
      </c>
      <c r="N678" s="407" t="s">
        <v>596</v>
      </c>
      <c r="O678" s="90" t="s">
        <v>597</v>
      </c>
      <c r="P678" s="77"/>
    </row>
    <row r="679" spans="1:16" ht="39" customHeight="1">
      <c r="A679" s="79">
        <f>A678+1</f>
        <v>548</v>
      </c>
      <c r="B679" s="12" t="s">
        <v>398</v>
      </c>
      <c r="C679" s="246" t="s">
        <v>236</v>
      </c>
      <c r="D679" s="116" t="s">
        <v>270</v>
      </c>
      <c r="E679" s="222" t="s">
        <v>395</v>
      </c>
      <c r="F679" s="93" t="s">
        <v>273</v>
      </c>
      <c r="G679" s="127"/>
      <c r="H679" s="128"/>
      <c r="I679" s="128"/>
      <c r="J679" s="95"/>
      <c r="K679" s="420" t="s">
        <v>439</v>
      </c>
      <c r="L679" s="420" t="s">
        <v>439</v>
      </c>
      <c r="M679" s="420" t="s">
        <v>439</v>
      </c>
      <c r="N679" s="406" t="s">
        <v>596</v>
      </c>
      <c r="O679" s="90" t="s">
        <v>461</v>
      </c>
      <c r="P679" s="78"/>
    </row>
    <row r="680" spans="1:27" s="201" customFormat="1" ht="44.25" customHeight="1">
      <c r="A680" s="196">
        <f t="shared" si="47"/>
        <v>549</v>
      </c>
      <c r="B680" s="197" t="s">
        <v>442</v>
      </c>
      <c r="C680" s="248" t="s">
        <v>373</v>
      </c>
      <c r="D680" s="230" t="s">
        <v>270</v>
      </c>
      <c r="E680" s="231" t="s">
        <v>392</v>
      </c>
      <c r="F680" s="430">
        <v>3060</v>
      </c>
      <c r="G680" s="435">
        <v>0</v>
      </c>
      <c r="H680" s="435">
        <v>2999</v>
      </c>
      <c r="I680" s="435">
        <v>61</v>
      </c>
      <c r="J680" s="430">
        <v>3060</v>
      </c>
      <c r="K680" s="435">
        <v>2027</v>
      </c>
      <c r="L680" s="435">
        <v>972</v>
      </c>
      <c r="M680" s="435">
        <v>2088</v>
      </c>
      <c r="N680" s="409" t="s">
        <v>572</v>
      </c>
      <c r="O680" s="198" t="s">
        <v>460</v>
      </c>
      <c r="P680" s="199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  <c r="AA680" s="200"/>
    </row>
    <row r="681" spans="1:27" s="201" customFormat="1" ht="44.25" customHeight="1">
      <c r="A681" s="196">
        <f t="shared" si="47"/>
        <v>550</v>
      </c>
      <c r="B681" s="197" t="s">
        <v>396</v>
      </c>
      <c r="C681" s="248" t="s">
        <v>373</v>
      </c>
      <c r="D681" s="230" t="s">
        <v>270</v>
      </c>
      <c r="E681" s="231" t="s">
        <v>395</v>
      </c>
      <c r="F681" s="430">
        <v>4758.203125</v>
      </c>
      <c r="G681" s="435">
        <v>1337.5625</v>
      </c>
      <c r="H681" s="435">
        <v>3351.640625</v>
      </c>
      <c r="I681" s="435">
        <v>69</v>
      </c>
      <c r="J681" s="430">
        <v>4758.203125</v>
      </c>
      <c r="K681" s="435">
        <v>3600.90625</v>
      </c>
      <c r="L681" s="435">
        <v>1088.296875</v>
      </c>
      <c r="M681" s="435">
        <v>3669.90625</v>
      </c>
      <c r="N681" s="410" t="s">
        <v>572</v>
      </c>
      <c r="O681" s="198" t="s">
        <v>460</v>
      </c>
      <c r="P681" s="199"/>
      <c r="Q681" s="200"/>
      <c r="R681" s="200"/>
      <c r="S681" s="200"/>
      <c r="T681" s="200"/>
      <c r="U681" s="200"/>
      <c r="V681" s="200"/>
      <c r="W681" s="200"/>
      <c r="X681" s="200"/>
      <c r="Y681" s="200"/>
      <c r="Z681" s="200"/>
      <c r="AA681" s="200"/>
    </row>
    <row r="682" spans="1:16" ht="41.25" customHeight="1">
      <c r="A682" s="79">
        <f t="shared" si="47"/>
        <v>551</v>
      </c>
      <c r="B682" s="12" t="s">
        <v>443</v>
      </c>
      <c r="C682" s="246" t="s">
        <v>373</v>
      </c>
      <c r="D682" s="116" t="s">
        <v>270</v>
      </c>
      <c r="E682" s="222" t="s">
        <v>394</v>
      </c>
      <c r="F682" s="430">
        <v>22843.076923076922</v>
      </c>
      <c r="G682" s="430">
        <v>4317.2307692307695</v>
      </c>
      <c r="H682" s="430">
        <v>18359.846153846152</v>
      </c>
      <c r="I682" s="430">
        <v>166</v>
      </c>
      <c r="J682" s="430">
        <v>22843.076923076922</v>
      </c>
      <c r="K682" s="430">
        <v>15815.692307692307</v>
      </c>
      <c r="L682" s="430">
        <v>6861.384615384615</v>
      </c>
      <c r="M682" s="430">
        <v>15981.692307692307</v>
      </c>
      <c r="N682" s="406" t="s">
        <v>572</v>
      </c>
      <c r="O682" s="90" t="s">
        <v>460</v>
      </c>
      <c r="P682" s="78"/>
    </row>
    <row r="683" spans="1:15" s="122" customFormat="1" ht="38.25" customHeight="1">
      <c r="A683" s="79">
        <f t="shared" si="47"/>
        <v>552</v>
      </c>
      <c r="B683" s="12" t="s">
        <v>532</v>
      </c>
      <c r="C683" s="305" t="s">
        <v>236</v>
      </c>
      <c r="D683" s="232" t="s">
        <v>270</v>
      </c>
      <c r="E683" s="222" t="s">
        <v>394</v>
      </c>
      <c r="F683" s="430">
        <v>35540.846153846156</v>
      </c>
      <c r="G683" s="455" t="s">
        <v>617</v>
      </c>
      <c r="H683" s="456"/>
      <c r="I683" s="457"/>
      <c r="J683" s="430">
        <v>36009</v>
      </c>
      <c r="K683" s="420" t="s">
        <v>439</v>
      </c>
      <c r="L683" s="420" t="s">
        <v>439</v>
      </c>
      <c r="M683" s="420" t="s">
        <v>439</v>
      </c>
      <c r="N683" s="406" t="s">
        <v>572</v>
      </c>
      <c r="O683" s="90" t="s">
        <v>488</v>
      </c>
    </row>
    <row r="684" spans="1:16" ht="35.25" customHeight="1">
      <c r="A684" s="79">
        <f t="shared" si="47"/>
        <v>553</v>
      </c>
      <c r="B684" s="12" t="s">
        <v>464</v>
      </c>
      <c r="C684" s="246" t="s">
        <v>373</v>
      </c>
      <c r="D684" s="116" t="s">
        <v>281</v>
      </c>
      <c r="E684" s="222" t="s">
        <v>394</v>
      </c>
      <c r="F684" s="434">
        <v>69630.76923076923</v>
      </c>
      <c r="G684" s="426">
        <v>1829</v>
      </c>
      <c r="H684" s="426">
        <v>67335.84615384616</v>
      </c>
      <c r="I684" s="426">
        <v>465.9230769230769</v>
      </c>
      <c r="J684" s="437">
        <v>69630.76923076923</v>
      </c>
      <c r="K684" s="426">
        <v>56540.307692307695</v>
      </c>
      <c r="L684" s="426">
        <v>12624.538461538461</v>
      </c>
      <c r="M684" s="426">
        <v>57006.23076923077</v>
      </c>
      <c r="N684" s="132" t="s">
        <v>596</v>
      </c>
      <c r="O684" s="90" t="s">
        <v>597</v>
      </c>
      <c r="P684" s="88"/>
    </row>
    <row r="685" spans="1:16" ht="17.25" customHeight="1">
      <c r="A685" s="91">
        <f>A682+1</f>
        <v>552</v>
      </c>
      <c r="B685" s="461" t="s">
        <v>237</v>
      </c>
      <c r="C685" s="461"/>
      <c r="D685" s="461"/>
      <c r="E685" s="461"/>
      <c r="F685" s="461"/>
      <c r="G685" s="461"/>
      <c r="H685" s="461"/>
      <c r="I685" s="461"/>
      <c r="J685" s="461"/>
      <c r="K685" s="461"/>
      <c r="L685" s="461"/>
      <c r="M685" s="461"/>
      <c r="N685" s="461"/>
      <c r="O685" s="462"/>
      <c r="P685" s="88"/>
    </row>
    <row r="686" spans="1:16" ht="31.5" customHeight="1">
      <c r="A686" s="129">
        <f>A684+1</f>
        <v>554</v>
      </c>
      <c r="B686" s="12" t="s">
        <v>140</v>
      </c>
      <c r="C686" s="246" t="s">
        <v>237</v>
      </c>
      <c r="D686" s="116" t="s">
        <v>270</v>
      </c>
      <c r="E686" s="222" t="s">
        <v>394</v>
      </c>
      <c r="F686" s="434">
        <v>15156.153846153846</v>
      </c>
      <c r="G686" s="426">
        <v>6828.461538461538</v>
      </c>
      <c r="H686" s="426">
        <v>8254.615384615385</v>
      </c>
      <c r="I686" s="426">
        <v>73.07692307692308</v>
      </c>
      <c r="J686" s="426">
        <v>15156.153846153846</v>
      </c>
      <c r="K686" s="426">
        <v>14219.076923076922</v>
      </c>
      <c r="L686" s="426">
        <v>864</v>
      </c>
      <c r="M686" s="426">
        <v>14292.153846153846</v>
      </c>
      <c r="N686" s="406" t="s">
        <v>572</v>
      </c>
      <c r="O686" s="90" t="s">
        <v>460</v>
      </c>
      <c r="P686" s="88"/>
    </row>
    <row r="687" spans="1:16" ht="46.5" customHeight="1">
      <c r="A687" s="79">
        <f>A686+1</f>
        <v>555</v>
      </c>
      <c r="B687" s="12" t="s">
        <v>398</v>
      </c>
      <c r="C687" s="246" t="s">
        <v>237</v>
      </c>
      <c r="D687" s="116" t="s">
        <v>270</v>
      </c>
      <c r="E687" s="222" t="s">
        <v>395</v>
      </c>
      <c r="F687" s="93" t="s">
        <v>273</v>
      </c>
      <c r="G687" s="127"/>
      <c r="H687" s="128"/>
      <c r="I687" s="128"/>
      <c r="J687" s="95"/>
      <c r="K687" s="420" t="s">
        <v>439</v>
      </c>
      <c r="L687" s="420" t="s">
        <v>439</v>
      </c>
      <c r="M687" s="420" t="s">
        <v>439</v>
      </c>
      <c r="N687" s="406" t="s">
        <v>596</v>
      </c>
      <c r="O687" s="90" t="s">
        <v>461</v>
      </c>
      <c r="P687" s="78"/>
    </row>
    <row r="688" spans="1:27" s="201" customFormat="1" ht="44.25" customHeight="1">
      <c r="A688" s="196">
        <f>A687+1</f>
        <v>556</v>
      </c>
      <c r="B688" s="197" t="s">
        <v>396</v>
      </c>
      <c r="C688" s="248" t="s">
        <v>374</v>
      </c>
      <c r="D688" s="230" t="s">
        <v>270</v>
      </c>
      <c r="E688" s="231" t="s">
        <v>395</v>
      </c>
      <c r="F688" s="430">
        <v>2030.173076923077</v>
      </c>
      <c r="G688" s="435">
        <v>1029.9807692307693</v>
      </c>
      <c r="H688" s="435">
        <v>970.1923076923077</v>
      </c>
      <c r="I688" s="435">
        <v>30</v>
      </c>
      <c r="J688" s="430">
        <v>2030.1730769230771</v>
      </c>
      <c r="K688" s="435">
        <v>1776.9230769230771</v>
      </c>
      <c r="L688" s="435">
        <v>223.25</v>
      </c>
      <c r="M688" s="435">
        <v>1806.9230769230771</v>
      </c>
      <c r="N688" s="410" t="s">
        <v>572</v>
      </c>
      <c r="O688" s="198" t="s">
        <v>460</v>
      </c>
      <c r="P688" s="199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  <c r="AA688" s="200"/>
    </row>
    <row r="689" spans="1:16" ht="41.25" customHeight="1">
      <c r="A689" s="79">
        <f>A688+1</f>
        <v>557</v>
      </c>
      <c r="B689" s="12" t="s">
        <v>443</v>
      </c>
      <c r="C689" s="246" t="s">
        <v>374</v>
      </c>
      <c r="D689" s="116" t="s">
        <v>270</v>
      </c>
      <c r="E689" s="222" t="s">
        <v>394</v>
      </c>
      <c r="F689" s="430">
        <v>9471</v>
      </c>
      <c r="G689" s="430">
        <v>2268.153846153846</v>
      </c>
      <c r="H689" s="430">
        <v>7123.615384615385</v>
      </c>
      <c r="I689" s="430">
        <v>79.23076923076923</v>
      </c>
      <c r="J689" s="430">
        <v>9471</v>
      </c>
      <c r="K689" s="430">
        <v>7745.7692307692305</v>
      </c>
      <c r="L689" s="430">
        <v>1646</v>
      </c>
      <c r="M689" s="430">
        <v>7825</v>
      </c>
      <c r="N689" s="406" t="s">
        <v>572</v>
      </c>
      <c r="O689" s="90" t="s">
        <v>460</v>
      </c>
      <c r="P689" s="78"/>
    </row>
    <row r="690" spans="1:15" s="122" customFormat="1" ht="38.25" customHeight="1">
      <c r="A690" s="79">
        <f>A689+1</f>
        <v>558</v>
      </c>
      <c r="B690" s="12" t="s">
        <v>532</v>
      </c>
      <c r="C690" s="305" t="s">
        <v>237</v>
      </c>
      <c r="D690" s="232" t="s">
        <v>270</v>
      </c>
      <c r="E690" s="222" t="s">
        <v>394</v>
      </c>
      <c r="F690" s="430">
        <v>16062.692307692309</v>
      </c>
      <c r="G690" s="455" t="s">
        <v>617</v>
      </c>
      <c r="H690" s="456"/>
      <c r="I690" s="457"/>
      <c r="J690" s="430">
        <v>16350</v>
      </c>
      <c r="K690" s="420" t="s">
        <v>439</v>
      </c>
      <c r="L690" s="420" t="s">
        <v>439</v>
      </c>
      <c r="M690" s="420" t="s">
        <v>439</v>
      </c>
      <c r="N690" s="406" t="s">
        <v>572</v>
      </c>
      <c r="O690" s="90" t="s">
        <v>488</v>
      </c>
    </row>
    <row r="691" spans="1:16" ht="35.25" customHeight="1">
      <c r="A691" s="79">
        <f>A690+1</f>
        <v>559</v>
      </c>
      <c r="B691" s="12" t="s">
        <v>464</v>
      </c>
      <c r="C691" s="246" t="s">
        <v>374</v>
      </c>
      <c r="D691" s="116" t="s">
        <v>281</v>
      </c>
      <c r="E691" s="222" t="s">
        <v>394</v>
      </c>
      <c r="F691" s="430">
        <v>36880.00000000001</v>
      </c>
      <c r="G691" s="430">
        <v>1976.3076923076924</v>
      </c>
      <c r="H691" s="430">
        <v>34690.769230769234</v>
      </c>
      <c r="I691" s="430">
        <v>212.92307692307693</v>
      </c>
      <c r="J691" s="435">
        <v>36880.00000000001</v>
      </c>
      <c r="K691" s="430">
        <v>31912.69230769231</v>
      </c>
      <c r="L691" s="430">
        <v>4754.384615384615</v>
      </c>
      <c r="M691" s="430">
        <v>32125.615384615387</v>
      </c>
      <c r="N691" s="132" t="s">
        <v>596</v>
      </c>
      <c r="O691" s="90" t="s">
        <v>597</v>
      </c>
      <c r="P691" s="88"/>
    </row>
    <row r="692" spans="1:16" ht="17.25" customHeight="1">
      <c r="A692" s="91">
        <f>A689+1</f>
        <v>558</v>
      </c>
      <c r="B692" s="461" t="s">
        <v>238</v>
      </c>
      <c r="C692" s="461"/>
      <c r="D692" s="461"/>
      <c r="E692" s="461"/>
      <c r="F692" s="461"/>
      <c r="G692" s="461"/>
      <c r="H692" s="461"/>
      <c r="I692" s="461"/>
      <c r="J692" s="461"/>
      <c r="K692" s="461"/>
      <c r="L692" s="461"/>
      <c r="M692" s="461"/>
      <c r="N692" s="461"/>
      <c r="O692" s="462"/>
      <c r="P692" s="88"/>
    </row>
    <row r="693" spans="1:16" ht="31.5" customHeight="1">
      <c r="A693" s="129">
        <f>A691+1</f>
        <v>560</v>
      </c>
      <c r="B693" s="12" t="s">
        <v>140</v>
      </c>
      <c r="C693" s="246" t="s">
        <v>238</v>
      </c>
      <c r="D693" s="116" t="s">
        <v>270</v>
      </c>
      <c r="E693" s="222" t="s">
        <v>394</v>
      </c>
      <c r="F693" s="93" t="s">
        <v>273</v>
      </c>
      <c r="G693" s="426"/>
      <c r="H693" s="426"/>
      <c r="I693" s="426"/>
      <c r="J693" s="426"/>
      <c r="K693" s="426"/>
      <c r="L693" s="426"/>
      <c r="M693" s="426"/>
      <c r="N693" s="406" t="s">
        <v>572</v>
      </c>
      <c r="O693" s="90" t="s">
        <v>460</v>
      </c>
      <c r="P693" s="88"/>
    </row>
    <row r="694" spans="1:16" ht="40.5" customHeight="1">
      <c r="A694" s="79">
        <f aca="true" t="shared" si="48" ref="A694:A699">A693+1</f>
        <v>561</v>
      </c>
      <c r="B694" s="12" t="s">
        <v>398</v>
      </c>
      <c r="C694" s="246" t="s">
        <v>238</v>
      </c>
      <c r="D694" s="116" t="s">
        <v>270</v>
      </c>
      <c r="E694" s="222" t="s">
        <v>395</v>
      </c>
      <c r="F694" s="93" t="s">
        <v>273</v>
      </c>
      <c r="G694" s="127"/>
      <c r="H694" s="128"/>
      <c r="I694" s="128"/>
      <c r="J694" s="95"/>
      <c r="K694" s="420" t="s">
        <v>439</v>
      </c>
      <c r="L694" s="420" t="s">
        <v>439</v>
      </c>
      <c r="M694" s="420" t="s">
        <v>439</v>
      </c>
      <c r="N694" s="406" t="s">
        <v>596</v>
      </c>
      <c r="O694" s="90" t="s">
        <v>461</v>
      </c>
      <c r="P694" s="78"/>
    </row>
    <row r="695" spans="1:27" s="201" customFormat="1" ht="42" customHeight="1">
      <c r="A695" s="196">
        <f t="shared" si="48"/>
        <v>562</v>
      </c>
      <c r="B695" s="197" t="s">
        <v>396</v>
      </c>
      <c r="C695" s="248" t="s">
        <v>375</v>
      </c>
      <c r="D695" s="230" t="s">
        <v>270</v>
      </c>
      <c r="E695" s="231" t="s">
        <v>395</v>
      </c>
      <c r="F695" s="430">
        <v>4902.019607843137</v>
      </c>
      <c r="G695" s="435">
        <v>1784.9607843137255</v>
      </c>
      <c r="H695" s="435">
        <v>2971.235294117647</v>
      </c>
      <c r="I695" s="435">
        <v>145.8235294117647</v>
      </c>
      <c r="J695" s="430">
        <v>4902.019607843137</v>
      </c>
      <c r="K695" s="435">
        <v>4344.803921568628</v>
      </c>
      <c r="L695" s="435">
        <v>411.3921568627451</v>
      </c>
      <c r="M695" s="435">
        <v>4490.6274509803925</v>
      </c>
      <c r="N695" s="410" t="s">
        <v>572</v>
      </c>
      <c r="O695" s="198" t="s">
        <v>460</v>
      </c>
      <c r="P695" s="199"/>
      <c r="Q695" s="200"/>
      <c r="R695" s="200"/>
      <c r="S695" s="200"/>
      <c r="T695" s="200"/>
      <c r="U695" s="200"/>
      <c r="V695" s="200"/>
      <c r="W695" s="200"/>
      <c r="X695" s="200"/>
      <c r="Y695" s="200"/>
      <c r="Z695" s="200"/>
      <c r="AA695" s="200"/>
    </row>
    <row r="696" spans="1:16" ht="41.25" customHeight="1">
      <c r="A696" s="79">
        <f t="shared" si="48"/>
        <v>563</v>
      </c>
      <c r="B696" s="12" t="s">
        <v>443</v>
      </c>
      <c r="C696" s="246" t="s">
        <v>375</v>
      </c>
      <c r="D696" s="116" t="s">
        <v>270</v>
      </c>
      <c r="E696" s="222" t="s">
        <v>394</v>
      </c>
      <c r="F696" s="430">
        <v>18499.69230769231</v>
      </c>
      <c r="G696" s="430">
        <v>5783.307692307692</v>
      </c>
      <c r="H696" s="430">
        <v>12496</v>
      </c>
      <c r="I696" s="430">
        <v>220.3846153846154</v>
      </c>
      <c r="J696" s="430">
        <v>18499.69230769231</v>
      </c>
      <c r="K696" s="430">
        <v>16051.923076923078</v>
      </c>
      <c r="L696" s="430">
        <v>2227.3846153846152</v>
      </c>
      <c r="M696" s="430">
        <v>16272.307692307693</v>
      </c>
      <c r="N696" s="406" t="s">
        <v>572</v>
      </c>
      <c r="O696" s="90" t="s">
        <v>460</v>
      </c>
      <c r="P696" s="78"/>
    </row>
    <row r="697" spans="1:15" s="122" customFormat="1" ht="44.25" customHeight="1">
      <c r="A697" s="79">
        <f t="shared" si="48"/>
        <v>564</v>
      </c>
      <c r="B697" s="12" t="s">
        <v>532</v>
      </c>
      <c r="C697" s="305" t="s">
        <v>238</v>
      </c>
      <c r="D697" s="232" t="s">
        <v>270</v>
      </c>
      <c r="E697" s="222" t="s">
        <v>394</v>
      </c>
      <c r="F697" s="430">
        <v>54008.07692307692</v>
      </c>
      <c r="G697" s="455" t="s">
        <v>617</v>
      </c>
      <c r="H697" s="456"/>
      <c r="I697" s="457"/>
      <c r="J697" s="430">
        <v>54405</v>
      </c>
      <c r="K697" s="420" t="s">
        <v>439</v>
      </c>
      <c r="L697" s="420" t="s">
        <v>439</v>
      </c>
      <c r="M697" s="420" t="s">
        <v>439</v>
      </c>
      <c r="N697" s="406" t="s">
        <v>572</v>
      </c>
      <c r="O697" s="90" t="s">
        <v>488</v>
      </c>
    </row>
    <row r="698" spans="1:16" ht="35.25" customHeight="1">
      <c r="A698" s="79">
        <f t="shared" si="48"/>
        <v>565</v>
      </c>
      <c r="B698" s="12" t="s">
        <v>464</v>
      </c>
      <c r="C698" s="246" t="s">
        <v>375</v>
      </c>
      <c r="D698" s="116" t="s">
        <v>281</v>
      </c>
      <c r="E698" s="222" t="s">
        <v>394</v>
      </c>
      <c r="F698" s="430">
        <v>51692.30769230769</v>
      </c>
      <c r="G698" s="430">
        <v>1669.6153846153845</v>
      </c>
      <c r="H698" s="430">
        <v>49726.07692307692</v>
      </c>
      <c r="I698" s="430">
        <v>296.61538461538464</v>
      </c>
      <c r="J698" s="435">
        <v>51692.30769230769</v>
      </c>
      <c r="K698" s="430">
        <v>43657.07692307692</v>
      </c>
      <c r="L698" s="430">
        <v>7738.615384615385</v>
      </c>
      <c r="M698" s="430">
        <v>43953.692307692305</v>
      </c>
      <c r="N698" s="132" t="s">
        <v>596</v>
      </c>
      <c r="O698" s="90" t="s">
        <v>597</v>
      </c>
      <c r="P698" s="88"/>
    </row>
    <row r="699" spans="1:16" ht="35.25" customHeight="1">
      <c r="A699" s="79">
        <f t="shared" si="48"/>
        <v>566</v>
      </c>
      <c r="B699" s="12" t="s">
        <v>464</v>
      </c>
      <c r="C699" s="246" t="s">
        <v>473</v>
      </c>
      <c r="D699" s="116" t="s">
        <v>281</v>
      </c>
      <c r="E699" s="222" t="s">
        <v>394</v>
      </c>
      <c r="F699" s="430">
        <v>11596.153846153846</v>
      </c>
      <c r="G699" s="430">
        <v>898</v>
      </c>
      <c r="H699" s="430">
        <v>10530.923076923076</v>
      </c>
      <c r="I699" s="430">
        <v>167.23076923076923</v>
      </c>
      <c r="J699" s="435">
        <v>11596.153846153846</v>
      </c>
      <c r="K699" s="430">
        <v>10979.153846153846</v>
      </c>
      <c r="L699" s="430">
        <v>449.7692307692308</v>
      </c>
      <c r="M699" s="430">
        <v>11146.384615384615</v>
      </c>
      <c r="N699" s="132" t="s">
        <v>596</v>
      </c>
      <c r="O699" s="90" t="s">
        <v>597</v>
      </c>
      <c r="P699" s="88"/>
    </row>
    <row r="700" spans="1:16" ht="17.25" customHeight="1">
      <c r="A700" s="91">
        <f>A696+1</f>
        <v>564</v>
      </c>
      <c r="B700" s="461" t="s">
        <v>239</v>
      </c>
      <c r="C700" s="461"/>
      <c r="D700" s="461"/>
      <c r="E700" s="461"/>
      <c r="F700" s="461"/>
      <c r="G700" s="461"/>
      <c r="H700" s="461"/>
      <c r="I700" s="461"/>
      <c r="J700" s="461"/>
      <c r="K700" s="461"/>
      <c r="L700" s="461"/>
      <c r="M700" s="461"/>
      <c r="N700" s="461"/>
      <c r="O700" s="462"/>
      <c r="P700" s="88"/>
    </row>
    <row r="701" spans="1:16" ht="31.5" customHeight="1">
      <c r="A701" s="129">
        <f>A699+1</f>
        <v>567</v>
      </c>
      <c r="B701" s="12" t="s">
        <v>140</v>
      </c>
      <c r="C701" s="246" t="s">
        <v>239</v>
      </c>
      <c r="D701" s="116" t="s">
        <v>270</v>
      </c>
      <c r="E701" s="222" t="s">
        <v>394</v>
      </c>
      <c r="F701" s="434">
        <v>12537.076923076924</v>
      </c>
      <c r="G701" s="426">
        <v>5232.7692307692305</v>
      </c>
      <c r="H701" s="426">
        <v>7237.076923076923</v>
      </c>
      <c r="I701" s="426">
        <v>67.23076923076923</v>
      </c>
      <c r="J701" s="426">
        <v>12537.076923076922</v>
      </c>
      <c r="K701" s="426">
        <v>11798.846153846152</v>
      </c>
      <c r="L701" s="426">
        <v>671</v>
      </c>
      <c r="M701" s="426">
        <v>11866.076923076922</v>
      </c>
      <c r="N701" s="406" t="s">
        <v>572</v>
      </c>
      <c r="O701" s="90" t="s">
        <v>460</v>
      </c>
      <c r="P701" s="88"/>
    </row>
    <row r="702" spans="1:16" ht="45" customHeight="1">
      <c r="A702" s="79">
        <f>A701+1</f>
        <v>568</v>
      </c>
      <c r="B702" s="12" t="s">
        <v>398</v>
      </c>
      <c r="C702" s="246" t="s">
        <v>239</v>
      </c>
      <c r="D702" s="116" t="s">
        <v>270</v>
      </c>
      <c r="E702" s="222" t="s">
        <v>395</v>
      </c>
      <c r="F702" s="93" t="s">
        <v>273</v>
      </c>
      <c r="G702" s="127"/>
      <c r="H702" s="128"/>
      <c r="I702" s="128"/>
      <c r="J702" s="95"/>
      <c r="K702" s="420" t="s">
        <v>439</v>
      </c>
      <c r="L702" s="420" t="s">
        <v>439</v>
      </c>
      <c r="M702" s="420" t="s">
        <v>439</v>
      </c>
      <c r="N702" s="406" t="s">
        <v>596</v>
      </c>
      <c r="O702" s="90" t="s">
        <v>461</v>
      </c>
      <c r="P702" s="78"/>
    </row>
    <row r="703" spans="1:27" s="201" customFormat="1" ht="44.25" customHeight="1">
      <c r="A703" s="196">
        <f>A702+1</f>
        <v>569</v>
      </c>
      <c r="B703" s="197" t="s">
        <v>396</v>
      </c>
      <c r="C703" s="248" t="s">
        <v>376</v>
      </c>
      <c r="D703" s="230" t="s">
        <v>270</v>
      </c>
      <c r="E703" s="231" t="s">
        <v>395</v>
      </c>
      <c r="F703" s="430">
        <v>1131.2745098039215</v>
      </c>
      <c r="G703" s="435">
        <v>458.6470588235294</v>
      </c>
      <c r="H703" s="435">
        <v>652.6274509803922</v>
      </c>
      <c r="I703" s="435">
        <v>20</v>
      </c>
      <c r="J703" s="430">
        <v>1131.2745098039215</v>
      </c>
      <c r="K703" s="435">
        <v>1041.921568627451</v>
      </c>
      <c r="L703" s="435">
        <v>69.3529411764706</v>
      </c>
      <c r="M703" s="435">
        <v>1061.921568627451</v>
      </c>
      <c r="N703" s="410" t="s">
        <v>572</v>
      </c>
      <c r="O703" s="198" t="s">
        <v>460</v>
      </c>
      <c r="P703" s="199"/>
      <c r="Q703" s="200"/>
      <c r="R703" s="200"/>
      <c r="S703" s="200"/>
      <c r="T703" s="200"/>
      <c r="U703" s="200"/>
      <c r="V703" s="200"/>
      <c r="W703" s="200"/>
      <c r="X703" s="200"/>
      <c r="Y703" s="200"/>
      <c r="Z703" s="200"/>
      <c r="AA703" s="200"/>
    </row>
    <row r="704" spans="1:16" ht="39" customHeight="1">
      <c r="A704" s="79">
        <f>A703+1</f>
        <v>570</v>
      </c>
      <c r="B704" s="12" t="s">
        <v>443</v>
      </c>
      <c r="C704" s="246" t="s">
        <v>376</v>
      </c>
      <c r="D704" s="116" t="s">
        <v>270</v>
      </c>
      <c r="E704" s="222" t="s">
        <v>394</v>
      </c>
      <c r="F704" s="430">
        <v>7917.692307692308</v>
      </c>
      <c r="G704" s="430">
        <v>1716.076923076923</v>
      </c>
      <c r="H704" s="430">
        <v>6181.615384615385</v>
      </c>
      <c r="I704" s="430">
        <v>20</v>
      </c>
      <c r="J704" s="430">
        <v>7917.692307692308</v>
      </c>
      <c r="K704" s="430">
        <v>7492.846153846153</v>
      </c>
      <c r="L704" s="430">
        <v>404.84615384615387</v>
      </c>
      <c r="M704" s="430">
        <v>7512.846153846153</v>
      </c>
      <c r="N704" s="406" t="s">
        <v>572</v>
      </c>
      <c r="O704" s="90" t="s">
        <v>460</v>
      </c>
      <c r="P704" s="78"/>
    </row>
    <row r="705" spans="1:15" s="122" customFormat="1" ht="38.25" customHeight="1">
      <c r="A705" s="79">
        <f>A704+1</f>
        <v>571</v>
      </c>
      <c r="B705" s="12" t="s">
        <v>532</v>
      </c>
      <c r="C705" s="305" t="s">
        <v>606</v>
      </c>
      <c r="D705" s="232" t="s">
        <v>270</v>
      </c>
      <c r="E705" s="222" t="s">
        <v>394</v>
      </c>
      <c r="F705" s="430">
        <v>13536</v>
      </c>
      <c r="G705" s="455" t="s">
        <v>617</v>
      </c>
      <c r="H705" s="456"/>
      <c r="I705" s="457"/>
      <c r="J705" s="439">
        <v>13645</v>
      </c>
      <c r="K705" s="420" t="s">
        <v>439</v>
      </c>
      <c r="L705" s="420" t="s">
        <v>439</v>
      </c>
      <c r="M705" s="420" t="s">
        <v>439</v>
      </c>
      <c r="N705" s="406" t="s">
        <v>572</v>
      </c>
      <c r="O705" s="90" t="s">
        <v>488</v>
      </c>
    </row>
    <row r="706" spans="1:16" ht="17.25" customHeight="1">
      <c r="A706" s="91">
        <f>A704+1</f>
        <v>571</v>
      </c>
      <c r="B706" s="461" t="s">
        <v>240</v>
      </c>
      <c r="C706" s="461"/>
      <c r="D706" s="461"/>
      <c r="E706" s="461"/>
      <c r="F706" s="461"/>
      <c r="G706" s="461"/>
      <c r="H706" s="461"/>
      <c r="I706" s="461"/>
      <c r="J706" s="461"/>
      <c r="K706" s="461"/>
      <c r="L706" s="461"/>
      <c r="M706" s="461"/>
      <c r="N706" s="461"/>
      <c r="O706" s="462"/>
      <c r="P706" s="88"/>
    </row>
    <row r="707" spans="1:16" ht="31.5" customHeight="1">
      <c r="A707" s="129">
        <f>A705+1</f>
        <v>572</v>
      </c>
      <c r="B707" s="12" t="s">
        <v>140</v>
      </c>
      <c r="C707" s="246" t="s">
        <v>240</v>
      </c>
      <c r="D707" s="116" t="s">
        <v>270</v>
      </c>
      <c r="E707" s="222" t="s">
        <v>394</v>
      </c>
      <c r="F707" s="93" t="s">
        <v>273</v>
      </c>
      <c r="G707" s="426"/>
      <c r="H707" s="426"/>
      <c r="I707" s="426"/>
      <c r="J707" s="426"/>
      <c r="K707" s="426"/>
      <c r="L707" s="426"/>
      <c r="M707" s="426"/>
      <c r="N707" s="406" t="s">
        <v>572</v>
      </c>
      <c r="O707" s="90" t="s">
        <v>460</v>
      </c>
      <c r="P707" s="88"/>
    </row>
    <row r="708" spans="1:16" ht="60.75" customHeight="1">
      <c r="A708" s="125">
        <f aca="true" t="shared" si="49" ref="A708:A714">A707+1</f>
        <v>573</v>
      </c>
      <c r="B708" s="12" t="s">
        <v>551</v>
      </c>
      <c r="C708" s="246" t="s">
        <v>377</v>
      </c>
      <c r="D708" s="116" t="s">
        <v>270</v>
      </c>
      <c r="E708" s="392" t="s">
        <v>618</v>
      </c>
      <c r="F708" s="398">
        <v>7076.923076923077</v>
      </c>
      <c r="G708" s="426">
        <v>0</v>
      </c>
      <c r="H708" s="426">
        <v>2880</v>
      </c>
      <c r="I708" s="426">
        <v>4196.923076923077</v>
      </c>
      <c r="J708" s="426">
        <v>7076.923076923077</v>
      </c>
      <c r="K708" s="426">
        <v>2552.153846153846</v>
      </c>
      <c r="L708" s="426">
        <v>327.84615384615387</v>
      </c>
      <c r="M708" s="426">
        <v>6749.076923076923</v>
      </c>
      <c r="N708" s="407" t="s">
        <v>572</v>
      </c>
      <c r="O708" s="393" t="s">
        <v>545</v>
      </c>
      <c r="P708" s="88"/>
    </row>
    <row r="709" spans="1:16" ht="42.75" customHeight="1">
      <c r="A709" s="125">
        <f t="shared" si="49"/>
        <v>574</v>
      </c>
      <c r="B709" s="12" t="s">
        <v>398</v>
      </c>
      <c r="C709" s="246" t="s">
        <v>240</v>
      </c>
      <c r="D709" s="116" t="s">
        <v>270</v>
      </c>
      <c r="E709" s="222" t="s">
        <v>395</v>
      </c>
      <c r="F709" s="93" t="s">
        <v>273</v>
      </c>
      <c r="G709" s="127"/>
      <c r="H709" s="128"/>
      <c r="I709" s="128"/>
      <c r="J709" s="95"/>
      <c r="K709" s="420" t="s">
        <v>439</v>
      </c>
      <c r="L709" s="420" t="s">
        <v>439</v>
      </c>
      <c r="M709" s="420" t="s">
        <v>439</v>
      </c>
      <c r="N709" s="406" t="s">
        <v>596</v>
      </c>
      <c r="O709" s="90" t="s">
        <v>461</v>
      </c>
      <c r="P709" s="78"/>
    </row>
    <row r="710" spans="1:16" ht="44.25" customHeight="1">
      <c r="A710" s="125">
        <f t="shared" si="49"/>
        <v>575</v>
      </c>
      <c r="B710" s="12" t="s">
        <v>396</v>
      </c>
      <c r="C710" s="246" t="s">
        <v>377</v>
      </c>
      <c r="D710" s="116" t="s">
        <v>270</v>
      </c>
      <c r="E710" s="222" t="s">
        <v>395</v>
      </c>
      <c r="F710" s="430">
        <v>5786.40625</v>
      </c>
      <c r="G710" s="430">
        <v>1354.53125</v>
      </c>
      <c r="H710" s="430">
        <v>4129.703125</v>
      </c>
      <c r="I710" s="430">
        <v>302.171875</v>
      </c>
      <c r="J710" s="430">
        <v>5786.40625</v>
      </c>
      <c r="K710" s="430">
        <v>4449.734375</v>
      </c>
      <c r="L710" s="430">
        <v>1034.5</v>
      </c>
      <c r="M710" s="430">
        <v>4751.90625</v>
      </c>
      <c r="N710" s="410" t="s">
        <v>572</v>
      </c>
      <c r="O710" s="90" t="s">
        <v>460</v>
      </c>
      <c r="P710" s="78"/>
    </row>
    <row r="711" spans="1:16" ht="40.5" customHeight="1">
      <c r="A711" s="129">
        <f t="shared" si="49"/>
        <v>576</v>
      </c>
      <c r="B711" s="12" t="s">
        <v>443</v>
      </c>
      <c r="C711" s="246" t="s">
        <v>377</v>
      </c>
      <c r="D711" s="116" t="s">
        <v>270</v>
      </c>
      <c r="E711" s="222" t="s">
        <v>394</v>
      </c>
      <c r="F711" s="430">
        <v>26429.153846153848</v>
      </c>
      <c r="G711" s="430">
        <v>3150.3076923076924</v>
      </c>
      <c r="H711" s="430">
        <v>23059</v>
      </c>
      <c r="I711" s="430">
        <v>219.84615384615384</v>
      </c>
      <c r="J711" s="430">
        <v>26429.153846153844</v>
      </c>
      <c r="K711" s="430">
        <v>21808.69230769231</v>
      </c>
      <c r="L711" s="430">
        <v>4400.615384615385</v>
      </c>
      <c r="M711" s="430">
        <v>22028.53846153846</v>
      </c>
      <c r="N711" s="406" t="s">
        <v>572</v>
      </c>
      <c r="O711" s="90" t="s">
        <v>460</v>
      </c>
      <c r="P711" s="78"/>
    </row>
    <row r="712" spans="1:15" s="122" customFormat="1" ht="42" customHeight="1">
      <c r="A712" s="129">
        <f t="shared" si="49"/>
        <v>577</v>
      </c>
      <c r="B712" s="12" t="s">
        <v>532</v>
      </c>
      <c r="C712" s="305" t="s">
        <v>240</v>
      </c>
      <c r="D712" s="232" t="s">
        <v>270</v>
      </c>
      <c r="E712" s="222" t="s">
        <v>394</v>
      </c>
      <c r="F712" s="430">
        <v>45175</v>
      </c>
      <c r="G712" s="455" t="s">
        <v>617</v>
      </c>
      <c r="H712" s="456"/>
      <c r="I712" s="457"/>
      <c r="J712" s="430">
        <v>45553</v>
      </c>
      <c r="K712" s="420" t="s">
        <v>439</v>
      </c>
      <c r="L712" s="420" t="s">
        <v>439</v>
      </c>
      <c r="M712" s="420" t="s">
        <v>439</v>
      </c>
      <c r="N712" s="406" t="s">
        <v>572</v>
      </c>
      <c r="O712" s="90" t="s">
        <v>488</v>
      </c>
    </row>
    <row r="713" spans="1:15" s="122" customFormat="1" ht="42" customHeight="1">
      <c r="A713" s="129">
        <f t="shared" si="49"/>
        <v>578</v>
      </c>
      <c r="B713" s="12" t="s">
        <v>547</v>
      </c>
      <c r="C713" s="246" t="s">
        <v>377</v>
      </c>
      <c r="D713" s="222" t="s">
        <v>513</v>
      </c>
      <c r="E713" s="222" t="s">
        <v>394</v>
      </c>
      <c r="F713" s="430">
        <v>255000</v>
      </c>
      <c r="G713" s="430">
        <v>0</v>
      </c>
      <c r="H713" s="430">
        <v>0</v>
      </c>
      <c r="I713" s="430">
        <v>255000</v>
      </c>
      <c r="J713" s="430">
        <v>255000</v>
      </c>
      <c r="K713" s="426">
        <v>0</v>
      </c>
      <c r="L713" s="426">
        <v>0</v>
      </c>
      <c r="M713" s="426">
        <v>255000</v>
      </c>
      <c r="N713" s="407" t="s">
        <v>596</v>
      </c>
      <c r="O713" s="90" t="s">
        <v>545</v>
      </c>
    </row>
    <row r="714" spans="1:16" ht="35.25" customHeight="1">
      <c r="A714" s="129">
        <f t="shared" si="49"/>
        <v>579</v>
      </c>
      <c r="B714" s="12" t="s">
        <v>464</v>
      </c>
      <c r="C714" s="246" t="s">
        <v>377</v>
      </c>
      <c r="D714" s="116" t="s">
        <v>281</v>
      </c>
      <c r="E714" s="222" t="s">
        <v>394</v>
      </c>
      <c r="F714" s="430">
        <v>66716.15384615384</v>
      </c>
      <c r="G714" s="430">
        <v>1102.3076923076924</v>
      </c>
      <c r="H714" s="430">
        <v>65171.07692307692</v>
      </c>
      <c r="I714" s="430">
        <v>442.7692307692308</v>
      </c>
      <c r="J714" s="435">
        <v>66716.15384615384</v>
      </c>
      <c r="K714" s="426">
        <v>52042.53846153846</v>
      </c>
      <c r="L714" s="426">
        <v>14230.846153846154</v>
      </c>
      <c r="M714" s="426">
        <v>52485.307692307695</v>
      </c>
      <c r="N714" s="132" t="s">
        <v>596</v>
      </c>
      <c r="O714" s="90" t="s">
        <v>597</v>
      </c>
      <c r="P714" s="88"/>
    </row>
    <row r="715" spans="1:16" ht="17.25" customHeight="1">
      <c r="A715" s="91">
        <f>A711+1</f>
        <v>577</v>
      </c>
      <c r="B715" s="461" t="s">
        <v>241</v>
      </c>
      <c r="C715" s="461"/>
      <c r="D715" s="461"/>
      <c r="E715" s="461"/>
      <c r="F715" s="461"/>
      <c r="G715" s="461"/>
      <c r="H715" s="461"/>
      <c r="I715" s="461"/>
      <c r="J715" s="461"/>
      <c r="K715" s="461"/>
      <c r="L715" s="461"/>
      <c r="M715" s="461"/>
      <c r="N715" s="461"/>
      <c r="O715" s="462"/>
      <c r="P715" s="88"/>
    </row>
    <row r="716" spans="1:16" ht="31.5" customHeight="1">
      <c r="A716" s="129">
        <f>A714+1</f>
        <v>580</v>
      </c>
      <c r="B716" s="12" t="s">
        <v>140</v>
      </c>
      <c r="C716" s="246" t="s">
        <v>241</v>
      </c>
      <c r="D716" s="116" t="s">
        <v>270</v>
      </c>
      <c r="E716" s="222" t="s">
        <v>394</v>
      </c>
      <c r="F716" s="93" t="s">
        <v>273</v>
      </c>
      <c r="G716" s="426"/>
      <c r="H716" s="426"/>
      <c r="I716" s="426"/>
      <c r="J716" s="426"/>
      <c r="K716" s="426"/>
      <c r="L716" s="426"/>
      <c r="M716" s="426"/>
      <c r="N716" s="406" t="s">
        <v>572</v>
      </c>
      <c r="O716" s="90" t="s">
        <v>460</v>
      </c>
      <c r="P716" s="88"/>
    </row>
    <row r="717" spans="1:16" ht="42.75" customHeight="1">
      <c r="A717" s="129">
        <f>A716+1</f>
        <v>581</v>
      </c>
      <c r="B717" s="12" t="s">
        <v>398</v>
      </c>
      <c r="C717" s="246" t="s">
        <v>241</v>
      </c>
      <c r="D717" s="116" t="s">
        <v>270</v>
      </c>
      <c r="E717" s="222" t="s">
        <v>395</v>
      </c>
      <c r="F717" s="93" t="s">
        <v>273</v>
      </c>
      <c r="G717" s="127"/>
      <c r="H717" s="128"/>
      <c r="I717" s="128"/>
      <c r="J717" s="95"/>
      <c r="K717" s="420" t="s">
        <v>439</v>
      </c>
      <c r="L717" s="420" t="s">
        <v>439</v>
      </c>
      <c r="M717" s="420" t="s">
        <v>439</v>
      </c>
      <c r="N717" s="406" t="s">
        <v>596</v>
      </c>
      <c r="O717" s="90" t="s">
        <v>461</v>
      </c>
      <c r="P717" s="78"/>
    </row>
    <row r="718" spans="1:27" s="201" customFormat="1" ht="42.75" customHeight="1">
      <c r="A718" s="202">
        <f>A717+1</f>
        <v>582</v>
      </c>
      <c r="B718" s="197" t="s">
        <v>396</v>
      </c>
      <c r="C718" s="248" t="s">
        <v>378</v>
      </c>
      <c r="D718" s="230" t="s">
        <v>270</v>
      </c>
      <c r="E718" s="231" t="s">
        <v>395</v>
      </c>
      <c r="F718" s="430">
        <v>102</v>
      </c>
      <c r="G718" s="435">
        <v>102</v>
      </c>
      <c r="H718" s="435">
        <v>0</v>
      </c>
      <c r="I718" s="435">
        <v>0</v>
      </c>
      <c r="J718" s="430">
        <v>102</v>
      </c>
      <c r="K718" s="435">
        <v>102</v>
      </c>
      <c r="L718" s="435">
        <v>0</v>
      </c>
      <c r="M718" s="435">
        <v>102</v>
      </c>
      <c r="N718" s="410" t="s">
        <v>572</v>
      </c>
      <c r="O718" s="198" t="s">
        <v>460</v>
      </c>
      <c r="P718" s="199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  <c r="AA718" s="200"/>
    </row>
    <row r="719" spans="1:16" ht="39.75" customHeight="1">
      <c r="A719" s="129">
        <f>A718+1</f>
        <v>583</v>
      </c>
      <c r="B719" s="12" t="s">
        <v>443</v>
      </c>
      <c r="C719" s="246" t="s">
        <v>378</v>
      </c>
      <c r="D719" s="116" t="s">
        <v>270</v>
      </c>
      <c r="E719" s="222" t="s">
        <v>394</v>
      </c>
      <c r="F719" s="430">
        <v>500.3076923076923</v>
      </c>
      <c r="G719" s="430">
        <v>414.6923076923077</v>
      </c>
      <c r="H719" s="430">
        <v>85.61538461538461</v>
      </c>
      <c r="I719" s="430">
        <v>0</v>
      </c>
      <c r="J719" s="430">
        <v>500.30769230769226</v>
      </c>
      <c r="K719" s="430">
        <v>490.30769230769226</v>
      </c>
      <c r="L719" s="430">
        <v>10</v>
      </c>
      <c r="M719" s="430">
        <v>490.30769230769226</v>
      </c>
      <c r="N719" s="406" t="s">
        <v>572</v>
      </c>
      <c r="O719" s="90" t="s">
        <v>460</v>
      </c>
      <c r="P719" s="78"/>
    </row>
    <row r="720" spans="1:15" s="122" customFormat="1" ht="38.25" customHeight="1">
      <c r="A720" s="129">
        <f>A719+1</f>
        <v>584</v>
      </c>
      <c r="B720" s="12" t="s">
        <v>532</v>
      </c>
      <c r="C720" s="305" t="s">
        <v>241</v>
      </c>
      <c r="D720" s="232" t="s">
        <v>270</v>
      </c>
      <c r="E720" s="222" t="s">
        <v>394</v>
      </c>
      <c r="F720" s="430">
        <v>3181.6923076923076</v>
      </c>
      <c r="G720" s="455" t="s">
        <v>617</v>
      </c>
      <c r="H720" s="456"/>
      <c r="I720" s="457"/>
      <c r="J720" s="430">
        <v>3196</v>
      </c>
      <c r="K720" s="420" t="s">
        <v>439</v>
      </c>
      <c r="L720" s="420" t="s">
        <v>439</v>
      </c>
      <c r="M720" s="420" t="s">
        <v>439</v>
      </c>
      <c r="N720" s="406" t="s">
        <v>572</v>
      </c>
      <c r="O720" s="90" t="s">
        <v>488</v>
      </c>
    </row>
    <row r="721" spans="1:16" ht="17.25" customHeight="1">
      <c r="A721" s="163">
        <f>A719+1</f>
        <v>584</v>
      </c>
      <c r="B721" s="461" t="s">
        <v>242</v>
      </c>
      <c r="C721" s="461"/>
      <c r="D721" s="461"/>
      <c r="E721" s="461"/>
      <c r="F721" s="461"/>
      <c r="G721" s="461"/>
      <c r="H721" s="461"/>
      <c r="I721" s="461"/>
      <c r="J721" s="461"/>
      <c r="K721" s="461"/>
      <c r="L721" s="461"/>
      <c r="M721" s="461"/>
      <c r="N721" s="461"/>
      <c r="O721" s="462"/>
      <c r="P721" s="88"/>
    </row>
    <row r="722" spans="1:16" ht="31.5" customHeight="1">
      <c r="A722" s="129">
        <f>A720+1</f>
        <v>585</v>
      </c>
      <c r="B722" s="12" t="s">
        <v>140</v>
      </c>
      <c r="C722" s="246" t="s">
        <v>242</v>
      </c>
      <c r="D722" s="116" t="s">
        <v>270</v>
      </c>
      <c r="E722" s="222" t="s">
        <v>394</v>
      </c>
      <c r="F722" s="434">
        <v>10470.461538461539</v>
      </c>
      <c r="G722" s="426">
        <v>3116.5384615384614</v>
      </c>
      <c r="H722" s="426">
        <v>7302.307692307692</v>
      </c>
      <c r="I722" s="426">
        <v>51.61538461538461</v>
      </c>
      <c r="J722" s="426">
        <v>10470.461538461539</v>
      </c>
      <c r="K722" s="426">
        <v>9442.846153846154</v>
      </c>
      <c r="L722" s="426">
        <v>976</v>
      </c>
      <c r="M722" s="426">
        <v>9494.461538461539</v>
      </c>
      <c r="N722" s="406" t="s">
        <v>572</v>
      </c>
      <c r="O722" s="90" t="s">
        <v>460</v>
      </c>
      <c r="P722" s="88"/>
    </row>
    <row r="723" spans="1:16" ht="44.25" customHeight="1">
      <c r="A723" s="79">
        <f>A722+1</f>
        <v>586</v>
      </c>
      <c r="B723" s="12" t="s">
        <v>398</v>
      </c>
      <c r="C723" s="246" t="s">
        <v>242</v>
      </c>
      <c r="D723" s="116" t="s">
        <v>270</v>
      </c>
      <c r="E723" s="222" t="s">
        <v>395</v>
      </c>
      <c r="F723" s="93" t="s">
        <v>273</v>
      </c>
      <c r="G723" s="127"/>
      <c r="H723" s="128"/>
      <c r="I723" s="128"/>
      <c r="J723" s="95"/>
      <c r="K723" s="420" t="s">
        <v>439</v>
      </c>
      <c r="L723" s="420" t="s">
        <v>439</v>
      </c>
      <c r="M723" s="420" t="s">
        <v>439</v>
      </c>
      <c r="N723" s="406" t="s">
        <v>596</v>
      </c>
      <c r="O723" s="90" t="s">
        <v>461</v>
      </c>
      <c r="P723" s="78"/>
    </row>
    <row r="724" spans="1:27" s="201" customFormat="1" ht="44.25" customHeight="1">
      <c r="A724" s="196">
        <f>A723+1</f>
        <v>587</v>
      </c>
      <c r="B724" s="197" t="s">
        <v>396</v>
      </c>
      <c r="C724" s="248" t="s">
        <v>379</v>
      </c>
      <c r="D724" s="230" t="s">
        <v>270</v>
      </c>
      <c r="E724" s="231" t="s">
        <v>395</v>
      </c>
      <c r="F724" s="430">
        <v>1589.7435897435898</v>
      </c>
      <c r="G724" s="435">
        <v>197</v>
      </c>
      <c r="H724" s="435">
        <v>368.20512820512823</v>
      </c>
      <c r="I724" s="435">
        <v>1024.5384615384614</v>
      </c>
      <c r="J724" s="430">
        <v>1589.7435897435896</v>
      </c>
      <c r="K724" s="435">
        <v>381.1025641025641</v>
      </c>
      <c r="L724" s="435">
        <v>184.10256410256412</v>
      </c>
      <c r="M724" s="435">
        <v>1405.6410256410254</v>
      </c>
      <c r="N724" s="410" t="s">
        <v>572</v>
      </c>
      <c r="O724" s="198" t="s">
        <v>460</v>
      </c>
      <c r="P724" s="199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  <c r="AA724" s="200"/>
    </row>
    <row r="725" spans="1:16" ht="31.5" customHeight="1">
      <c r="A725" s="79">
        <f>A724+1</f>
        <v>588</v>
      </c>
      <c r="B725" s="12" t="s">
        <v>443</v>
      </c>
      <c r="C725" s="246" t="s">
        <v>379</v>
      </c>
      <c r="D725" s="116" t="s">
        <v>270</v>
      </c>
      <c r="E725" s="222" t="s">
        <v>394</v>
      </c>
      <c r="F725" s="430">
        <v>5357.692307692308</v>
      </c>
      <c r="G725" s="430">
        <v>439.53846153846155</v>
      </c>
      <c r="H725" s="430">
        <v>4821.153846153846</v>
      </c>
      <c r="I725" s="430">
        <v>97</v>
      </c>
      <c r="J725" s="430">
        <v>5357.692307692308</v>
      </c>
      <c r="K725" s="430">
        <v>3042.9999999999995</v>
      </c>
      <c r="L725" s="430">
        <v>2217.6923076923076</v>
      </c>
      <c r="M725" s="430">
        <v>3140</v>
      </c>
      <c r="N725" s="406" t="s">
        <v>572</v>
      </c>
      <c r="O725" s="90" t="s">
        <v>460</v>
      </c>
      <c r="P725" s="78"/>
    </row>
    <row r="726" spans="1:15" s="122" customFormat="1" ht="42" customHeight="1">
      <c r="A726" s="79">
        <f>A725+1</f>
        <v>589</v>
      </c>
      <c r="B726" s="12" t="s">
        <v>532</v>
      </c>
      <c r="C726" s="305" t="s">
        <v>242</v>
      </c>
      <c r="D726" s="232" t="s">
        <v>270</v>
      </c>
      <c r="E726" s="222" t="s">
        <v>394</v>
      </c>
      <c r="F726" s="430">
        <v>11421.692307692309</v>
      </c>
      <c r="G726" s="455" t="s">
        <v>617</v>
      </c>
      <c r="H726" s="456"/>
      <c r="I726" s="457"/>
      <c r="J726" s="430">
        <v>11506</v>
      </c>
      <c r="K726" s="420" t="s">
        <v>439</v>
      </c>
      <c r="L726" s="420" t="s">
        <v>439</v>
      </c>
      <c r="M726" s="420" t="s">
        <v>439</v>
      </c>
      <c r="N726" s="406" t="s">
        <v>572</v>
      </c>
      <c r="O726" s="90" t="s">
        <v>488</v>
      </c>
    </row>
    <row r="727" spans="1:16" ht="35.25" customHeight="1">
      <c r="A727" s="79">
        <f>A726+1</f>
        <v>590</v>
      </c>
      <c r="B727" s="12" t="s">
        <v>464</v>
      </c>
      <c r="C727" s="246" t="s">
        <v>379</v>
      </c>
      <c r="D727" s="116" t="s">
        <v>281</v>
      </c>
      <c r="E727" s="222" t="s">
        <v>394</v>
      </c>
      <c r="F727" s="430">
        <v>11230.76923076923</v>
      </c>
      <c r="G727" s="430">
        <v>293.2307692307692</v>
      </c>
      <c r="H727" s="430">
        <v>10737.538461538461</v>
      </c>
      <c r="I727" s="430">
        <v>200</v>
      </c>
      <c r="J727" s="435">
        <v>11230.76923076923</v>
      </c>
      <c r="K727" s="430">
        <v>9051.538461538461</v>
      </c>
      <c r="L727" s="430">
        <v>1979.2307692307693</v>
      </c>
      <c r="M727" s="430">
        <v>9251.538461538461</v>
      </c>
      <c r="N727" s="132" t="s">
        <v>596</v>
      </c>
      <c r="O727" s="90" t="s">
        <v>597</v>
      </c>
      <c r="P727" s="88"/>
    </row>
    <row r="728" spans="1:16" ht="17.25" customHeight="1">
      <c r="A728" s="91">
        <f>A725+1</f>
        <v>589</v>
      </c>
      <c r="B728" s="461" t="s">
        <v>259</v>
      </c>
      <c r="C728" s="461"/>
      <c r="D728" s="461"/>
      <c r="E728" s="461"/>
      <c r="F728" s="461"/>
      <c r="G728" s="461"/>
      <c r="H728" s="461"/>
      <c r="I728" s="461"/>
      <c r="J728" s="461"/>
      <c r="K728" s="461"/>
      <c r="L728" s="461"/>
      <c r="M728" s="461"/>
      <c r="N728" s="461"/>
      <c r="O728" s="462"/>
      <c r="P728" s="88"/>
    </row>
    <row r="729" spans="1:16" ht="31.5" customHeight="1">
      <c r="A729" s="129">
        <f>A727+1</f>
        <v>591</v>
      </c>
      <c r="B729" s="12" t="s">
        <v>140</v>
      </c>
      <c r="C729" s="246" t="s">
        <v>259</v>
      </c>
      <c r="D729" s="116" t="s">
        <v>270</v>
      </c>
      <c r="E729" s="222" t="s">
        <v>394</v>
      </c>
      <c r="F729" s="93" t="s">
        <v>273</v>
      </c>
      <c r="G729" s="426"/>
      <c r="H729" s="426"/>
      <c r="I729" s="426"/>
      <c r="J729" s="426"/>
      <c r="K729" s="426"/>
      <c r="L729" s="426"/>
      <c r="M729" s="426"/>
      <c r="N729" s="406" t="s">
        <v>572</v>
      </c>
      <c r="O729" s="90" t="s">
        <v>460</v>
      </c>
      <c r="P729" s="88"/>
    </row>
    <row r="730" spans="1:16" ht="45" customHeight="1">
      <c r="A730" s="79">
        <f>A729+1</f>
        <v>592</v>
      </c>
      <c r="B730" s="12" t="s">
        <v>398</v>
      </c>
      <c r="C730" s="246" t="s">
        <v>259</v>
      </c>
      <c r="D730" s="116" t="s">
        <v>270</v>
      </c>
      <c r="E730" s="222" t="s">
        <v>395</v>
      </c>
      <c r="F730" s="93" t="s">
        <v>273</v>
      </c>
      <c r="G730" s="127"/>
      <c r="H730" s="128"/>
      <c r="I730" s="128"/>
      <c r="J730" s="95"/>
      <c r="K730" s="420" t="s">
        <v>439</v>
      </c>
      <c r="L730" s="420" t="s">
        <v>439</v>
      </c>
      <c r="M730" s="420" t="s">
        <v>439</v>
      </c>
      <c r="N730" s="406" t="s">
        <v>596</v>
      </c>
      <c r="O730" s="90" t="s">
        <v>461</v>
      </c>
      <c r="P730" s="78"/>
    </row>
    <row r="731" spans="1:27" s="201" customFormat="1" ht="44.25" customHeight="1">
      <c r="A731" s="79">
        <f>A730+1</f>
        <v>593</v>
      </c>
      <c r="B731" s="197" t="s">
        <v>396</v>
      </c>
      <c r="C731" s="248" t="s">
        <v>380</v>
      </c>
      <c r="D731" s="230" t="s">
        <v>270</v>
      </c>
      <c r="E731" s="231" t="s">
        <v>395</v>
      </c>
      <c r="F731" s="430">
        <v>73.9375</v>
      </c>
      <c r="G731" s="435">
        <v>49.34375</v>
      </c>
      <c r="H731" s="435">
        <v>24.59375</v>
      </c>
      <c r="I731" s="435">
        <v>0</v>
      </c>
      <c r="J731" s="430">
        <v>73.9375</v>
      </c>
      <c r="K731" s="435">
        <v>73.9375</v>
      </c>
      <c r="L731" s="435">
        <v>0</v>
      </c>
      <c r="M731" s="435">
        <v>73.9375</v>
      </c>
      <c r="N731" s="410" t="s">
        <v>572</v>
      </c>
      <c r="O731" s="198" t="s">
        <v>460</v>
      </c>
      <c r="P731" s="199"/>
      <c r="Q731" s="200"/>
      <c r="R731" s="200"/>
      <c r="S731" s="200"/>
      <c r="T731" s="200"/>
      <c r="U731" s="200"/>
      <c r="V731" s="200"/>
      <c r="W731" s="200"/>
      <c r="X731" s="200"/>
      <c r="Y731" s="200"/>
      <c r="Z731" s="200"/>
      <c r="AA731" s="200"/>
    </row>
    <row r="732" spans="1:16" ht="39" customHeight="1">
      <c r="A732" s="79">
        <f>A731+1</f>
        <v>594</v>
      </c>
      <c r="B732" s="12" t="s">
        <v>443</v>
      </c>
      <c r="C732" s="246" t="s">
        <v>380</v>
      </c>
      <c r="D732" s="116" t="s">
        <v>270</v>
      </c>
      <c r="E732" s="222" t="s">
        <v>394</v>
      </c>
      <c r="F732" s="430">
        <v>727.7692307692307</v>
      </c>
      <c r="G732" s="430">
        <v>132.3846153846154</v>
      </c>
      <c r="H732" s="430">
        <v>595.3846153846154</v>
      </c>
      <c r="I732" s="430">
        <v>0</v>
      </c>
      <c r="J732" s="430">
        <v>727.7692307692307</v>
      </c>
      <c r="K732" s="430">
        <v>681.6153846153845</v>
      </c>
      <c r="L732" s="430">
        <v>46.15384615384615</v>
      </c>
      <c r="M732" s="430">
        <v>681.6153846153845</v>
      </c>
      <c r="N732" s="406" t="s">
        <v>572</v>
      </c>
      <c r="O732" s="90" t="s">
        <v>460</v>
      </c>
      <c r="P732" s="78"/>
    </row>
    <row r="733" spans="1:15" s="344" customFormat="1" ht="42" customHeight="1">
      <c r="A733" s="125">
        <f>A732+1</f>
        <v>595</v>
      </c>
      <c r="B733" s="126" t="s">
        <v>532</v>
      </c>
      <c r="C733" s="305" t="s">
        <v>259</v>
      </c>
      <c r="D733" s="343" t="s">
        <v>270</v>
      </c>
      <c r="E733" s="234" t="s">
        <v>394</v>
      </c>
      <c r="F733" s="438">
        <v>3350.3846153846152</v>
      </c>
      <c r="G733" s="455" t="s">
        <v>617</v>
      </c>
      <c r="H733" s="456"/>
      <c r="I733" s="457"/>
      <c r="J733" s="439">
        <v>3363</v>
      </c>
      <c r="K733" s="420" t="s">
        <v>439</v>
      </c>
      <c r="L733" s="420" t="s">
        <v>439</v>
      </c>
      <c r="M733" s="420" t="s">
        <v>439</v>
      </c>
      <c r="N733" s="406" t="s">
        <v>572</v>
      </c>
      <c r="O733" s="90" t="s">
        <v>488</v>
      </c>
    </row>
    <row r="734" spans="1:16" ht="17.25" customHeight="1">
      <c r="A734" s="91">
        <f>A732+1</f>
        <v>595</v>
      </c>
      <c r="B734" s="461" t="s">
        <v>280</v>
      </c>
      <c r="C734" s="461"/>
      <c r="D734" s="461"/>
      <c r="E734" s="461"/>
      <c r="F734" s="461"/>
      <c r="G734" s="461"/>
      <c r="H734" s="461"/>
      <c r="I734" s="461"/>
      <c r="J734" s="461"/>
      <c r="K734" s="461"/>
      <c r="L734" s="461"/>
      <c r="M734" s="461"/>
      <c r="N734" s="461"/>
      <c r="O734" s="462"/>
      <c r="P734" s="88"/>
    </row>
    <row r="735" spans="1:16" ht="31.5" customHeight="1">
      <c r="A735" s="129">
        <f>A733+1</f>
        <v>596</v>
      </c>
      <c r="B735" s="12" t="s">
        <v>140</v>
      </c>
      <c r="C735" s="246" t="s">
        <v>280</v>
      </c>
      <c r="D735" s="116" t="s">
        <v>270</v>
      </c>
      <c r="E735" s="222" t="s">
        <v>394</v>
      </c>
      <c r="F735" s="93" t="s">
        <v>273</v>
      </c>
      <c r="G735" s="426"/>
      <c r="H735" s="426"/>
      <c r="I735" s="426"/>
      <c r="J735" s="426"/>
      <c r="K735" s="426"/>
      <c r="L735" s="426"/>
      <c r="M735" s="426"/>
      <c r="N735" s="406" t="s">
        <v>572</v>
      </c>
      <c r="O735" s="90" t="s">
        <v>460</v>
      </c>
      <c r="P735" s="88"/>
    </row>
    <row r="736" spans="1:16" ht="44.25" customHeight="1">
      <c r="A736" s="79">
        <f>A735+1</f>
        <v>597</v>
      </c>
      <c r="B736" s="12" t="s">
        <v>398</v>
      </c>
      <c r="C736" s="246" t="s">
        <v>280</v>
      </c>
      <c r="D736" s="116" t="s">
        <v>270</v>
      </c>
      <c r="E736" s="222" t="s">
        <v>395</v>
      </c>
      <c r="F736" s="93" t="s">
        <v>273</v>
      </c>
      <c r="G736" s="127"/>
      <c r="H736" s="128"/>
      <c r="I736" s="128"/>
      <c r="J736" s="95"/>
      <c r="K736" s="420" t="s">
        <v>439</v>
      </c>
      <c r="L736" s="420" t="s">
        <v>439</v>
      </c>
      <c r="M736" s="420" t="s">
        <v>439</v>
      </c>
      <c r="N736" s="406" t="s">
        <v>596</v>
      </c>
      <c r="O736" s="90" t="s">
        <v>461</v>
      </c>
      <c r="P736" s="78"/>
    </row>
    <row r="737" spans="1:27" s="201" customFormat="1" ht="47.25" customHeight="1">
      <c r="A737" s="79">
        <f>A736+1</f>
        <v>598</v>
      </c>
      <c r="B737" s="197" t="s">
        <v>396</v>
      </c>
      <c r="C737" s="248" t="s">
        <v>381</v>
      </c>
      <c r="D737" s="230" t="s">
        <v>270</v>
      </c>
      <c r="E737" s="231" t="s">
        <v>395</v>
      </c>
      <c r="F737" s="430">
        <v>267.0625</v>
      </c>
      <c r="G737" s="435">
        <v>169.59375</v>
      </c>
      <c r="H737" s="435">
        <v>97.46875</v>
      </c>
      <c r="I737" s="435">
        <v>0</v>
      </c>
      <c r="J737" s="430">
        <v>267.0625</v>
      </c>
      <c r="K737" s="435">
        <v>258.28125</v>
      </c>
      <c r="L737" s="435">
        <v>8.78125</v>
      </c>
      <c r="M737" s="435">
        <v>258.28125</v>
      </c>
      <c r="N737" s="410" t="s">
        <v>572</v>
      </c>
      <c r="O737" s="198" t="s">
        <v>460</v>
      </c>
      <c r="P737" s="199"/>
      <c r="Q737" s="200"/>
      <c r="R737" s="200"/>
      <c r="S737" s="200"/>
      <c r="T737" s="200"/>
      <c r="U737" s="200"/>
      <c r="V737" s="200"/>
      <c r="W737" s="200"/>
      <c r="X737" s="200"/>
      <c r="Y737" s="200"/>
      <c r="Z737" s="200"/>
      <c r="AA737" s="200"/>
    </row>
    <row r="738" spans="1:16" ht="42" customHeight="1">
      <c r="A738" s="79">
        <f>A737+1</f>
        <v>599</v>
      </c>
      <c r="B738" s="12" t="s">
        <v>443</v>
      </c>
      <c r="C738" s="246" t="s">
        <v>381</v>
      </c>
      <c r="D738" s="116" t="s">
        <v>270</v>
      </c>
      <c r="E738" s="222" t="s">
        <v>394</v>
      </c>
      <c r="F738" s="430">
        <v>2601.153846153846</v>
      </c>
      <c r="G738" s="430">
        <v>470.38461538461536</v>
      </c>
      <c r="H738" s="430">
        <v>2130.769230769231</v>
      </c>
      <c r="I738" s="430">
        <v>0</v>
      </c>
      <c r="J738" s="430">
        <v>2601.153846153846</v>
      </c>
      <c r="K738" s="430">
        <v>2239.3846153846157</v>
      </c>
      <c r="L738" s="430">
        <v>361.7692307692308</v>
      </c>
      <c r="M738" s="430">
        <v>2239.3846153846152</v>
      </c>
      <c r="N738" s="406" t="s">
        <v>572</v>
      </c>
      <c r="O738" s="90" t="s">
        <v>460</v>
      </c>
      <c r="P738" s="78"/>
    </row>
    <row r="739" spans="1:15" s="122" customFormat="1" ht="36.75" customHeight="1">
      <c r="A739" s="79">
        <f>A738+1</f>
        <v>600</v>
      </c>
      <c r="B739" s="12" t="s">
        <v>532</v>
      </c>
      <c r="C739" s="305" t="s">
        <v>280</v>
      </c>
      <c r="D739" s="232" t="s">
        <v>270</v>
      </c>
      <c r="E739" s="222" t="s">
        <v>394</v>
      </c>
      <c r="F739" s="430">
        <v>8895</v>
      </c>
      <c r="G739" s="455" t="s">
        <v>617</v>
      </c>
      <c r="H739" s="456"/>
      <c r="I739" s="457"/>
      <c r="J739" s="430">
        <v>8922</v>
      </c>
      <c r="K739" s="420" t="s">
        <v>439</v>
      </c>
      <c r="L739" s="420" t="s">
        <v>439</v>
      </c>
      <c r="M739" s="420" t="s">
        <v>439</v>
      </c>
      <c r="N739" s="406" t="s">
        <v>572</v>
      </c>
      <c r="O739" s="90" t="s">
        <v>488</v>
      </c>
    </row>
    <row r="740" spans="1:16" ht="35.25" customHeight="1">
      <c r="A740" s="79">
        <f>A739+1</f>
        <v>601</v>
      </c>
      <c r="B740" s="12" t="s">
        <v>464</v>
      </c>
      <c r="C740" s="246" t="s">
        <v>381</v>
      </c>
      <c r="D740" s="116" t="s">
        <v>281</v>
      </c>
      <c r="E740" s="222" t="s">
        <v>394</v>
      </c>
      <c r="F740" s="430">
        <v>14865.384615384615</v>
      </c>
      <c r="G740" s="430">
        <v>0</v>
      </c>
      <c r="H740" s="430">
        <v>14725.461538461539</v>
      </c>
      <c r="I740" s="430">
        <v>139.92307692307693</v>
      </c>
      <c r="J740" s="435">
        <v>14865.384615384615</v>
      </c>
      <c r="K740" s="430">
        <v>14281.076923076924</v>
      </c>
      <c r="L740" s="430">
        <v>444.38461538461536</v>
      </c>
      <c r="M740" s="430">
        <v>14421</v>
      </c>
      <c r="N740" s="132" t="s">
        <v>596</v>
      </c>
      <c r="O740" s="90" t="s">
        <v>597</v>
      </c>
      <c r="P740" s="88"/>
    </row>
    <row r="741" spans="1:16" ht="17.25" customHeight="1">
      <c r="A741" s="91">
        <f>A738+1</f>
        <v>600</v>
      </c>
      <c r="B741" s="461" t="s">
        <v>192</v>
      </c>
      <c r="C741" s="461"/>
      <c r="D741" s="461"/>
      <c r="E741" s="461"/>
      <c r="F741" s="461"/>
      <c r="G741" s="461"/>
      <c r="H741" s="461"/>
      <c r="I741" s="461"/>
      <c r="J741" s="461"/>
      <c r="K741" s="461"/>
      <c r="L741" s="461"/>
      <c r="M741" s="461"/>
      <c r="N741" s="461"/>
      <c r="O741" s="462"/>
      <c r="P741" s="88"/>
    </row>
    <row r="742" spans="1:16" ht="17.25" customHeight="1">
      <c r="A742" s="91">
        <f>A739+1</f>
        <v>601</v>
      </c>
      <c r="B742" s="461" t="s">
        <v>246</v>
      </c>
      <c r="C742" s="461"/>
      <c r="D742" s="461"/>
      <c r="E742" s="461"/>
      <c r="F742" s="461"/>
      <c r="G742" s="461"/>
      <c r="H742" s="461"/>
      <c r="I742" s="461"/>
      <c r="J742" s="461"/>
      <c r="K742" s="461"/>
      <c r="L742" s="461"/>
      <c r="M742" s="461"/>
      <c r="N742" s="461"/>
      <c r="O742" s="462"/>
      <c r="P742" s="88"/>
    </row>
    <row r="743" spans="1:16" ht="31.5" customHeight="1">
      <c r="A743" s="79">
        <f aca="true" t="shared" si="50" ref="A743:A748">A742+1</f>
        <v>602</v>
      </c>
      <c r="B743" s="12" t="s">
        <v>140</v>
      </c>
      <c r="C743" s="246" t="s">
        <v>246</v>
      </c>
      <c r="D743" s="116" t="s">
        <v>270</v>
      </c>
      <c r="E743" s="222" t="s">
        <v>394</v>
      </c>
      <c r="F743" s="434">
        <v>13125.307692307691</v>
      </c>
      <c r="G743" s="426">
        <v>4329.307692307692</v>
      </c>
      <c r="H743" s="426">
        <v>8738.461538461539</v>
      </c>
      <c r="I743" s="426">
        <v>57.53846153846154</v>
      </c>
      <c r="J743" s="426">
        <v>13125.307692307691</v>
      </c>
      <c r="K743" s="426">
        <v>12225.615384615385</v>
      </c>
      <c r="L743" s="426">
        <v>842.1538461538462</v>
      </c>
      <c r="M743" s="426">
        <v>12283.153846153846</v>
      </c>
      <c r="N743" s="406" t="s">
        <v>572</v>
      </c>
      <c r="O743" s="90" t="s">
        <v>460</v>
      </c>
      <c r="P743" s="88"/>
    </row>
    <row r="744" spans="1:16" ht="46.5" customHeight="1">
      <c r="A744" s="79">
        <f t="shared" si="50"/>
        <v>603</v>
      </c>
      <c r="B744" s="12" t="s">
        <v>398</v>
      </c>
      <c r="C744" s="246" t="s">
        <v>246</v>
      </c>
      <c r="D744" s="116" t="s">
        <v>270</v>
      </c>
      <c r="E744" s="222" t="s">
        <v>395</v>
      </c>
      <c r="F744" s="93" t="s">
        <v>273</v>
      </c>
      <c r="G744" s="127"/>
      <c r="H744" s="128"/>
      <c r="I744" s="128"/>
      <c r="J744" s="95"/>
      <c r="K744" s="420" t="s">
        <v>439</v>
      </c>
      <c r="L744" s="420" t="s">
        <v>439</v>
      </c>
      <c r="M744" s="420" t="s">
        <v>439</v>
      </c>
      <c r="N744" s="406" t="s">
        <v>596</v>
      </c>
      <c r="O744" s="90" t="s">
        <v>461</v>
      </c>
      <c r="P744" s="78"/>
    </row>
    <row r="745" spans="1:27" s="201" customFormat="1" ht="44.25" customHeight="1">
      <c r="A745" s="196">
        <f t="shared" si="50"/>
        <v>604</v>
      </c>
      <c r="B745" s="197" t="s">
        <v>396</v>
      </c>
      <c r="C745" s="248" t="s">
        <v>382</v>
      </c>
      <c r="D745" s="230" t="s">
        <v>270</v>
      </c>
      <c r="E745" s="231" t="s">
        <v>395</v>
      </c>
      <c r="F745" s="430">
        <v>5336.431372549019</v>
      </c>
      <c r="G745" s="435">
        <v>1249.2941176470588</v>
      </c>
      <c r="H745" s="435">
        <v>4010.1372549019607</v>
      </c>
      <c r="I745" s="435">
        <v>77</v>
      </c>
      <c r="J745" s="430">
        <v>5336.431372549019</v>
      </c>
      <c r="K745" s="435">
        <v>4637.392156862745</v>
      </c>
      <c r="L745" s="435">
        <v>622.0392156862745</v>
      </c>
      <c r="M745" s="435">
        <v>4714.392156862745</v>
      </c>
      <c r="N745" s="410" t="s">
        <v>572</v>
      </c>
      <c r="O745" s="198" t="s">
        <v>460</v>
      </c>
      <c r="P745" s="199"/>
      <c r="Q745" s="200"/>
      <c r="R745" s="200"/>
      <c r="S745" s="200"/>
      <c r="T745" s="200"/>
      <c r="U745" s="200"/>
      <c r="V745" s="200"/>
      <c r="W745" s="200"/>
      <c r="X745" s="200"/>
      <c r="Y745" s="200"/>
      <c r="Z745" s="200"/>
      <c r="AA745" s="200"/>
    </row>
    <row r="746" spans="1:16" ht="40.5" customHeight="1">
      <c r="A746" s="79">
        <f t="shared" si="50"/>
        <v>605</v>
      </c>
      <c r="B746" s="12" t="s">
        <v>443</v>
      </c>
      <c r="C746" s="246" t="s">
        <v>382</v>
      </c>
      <c r="D746" s="116" t="s">
        <v>270</v>
      </c>
      <c r="E746" s="222" t="s">
        <v>394</v>
      </c>
      <c r="F746" s="430">
        <v>14390.76923076923</v>
      </c>
      <c r="G746" s="430">
        <v>3624.153846153846</v>
      </c>
      <c r="H746" s="430">
        <v>10646.615384615385</v>
      </c>
      <c r="I746" s="430">
        <v>120</v>
      </c>
      <c r="J746" s="430">
        <v>14390.76923076923</v>
      </c>
      <c r="K746" s="430">
        <v>13320.076923076922</v>
      </c>
      <c r="L746" s="430">
        <v>950.6923076923077</v>
      </c>
      <c r="M746" s="430">
        <v>13440.076923076922</v>
      </c>
      <c r="N746" s="406" t="s">
        <v>572</v>
      </c>
      <c r="O746" s="90" t="s">
        <v>460</v>
      </c>
      <c r="P746" s="78"/>
    </row>
    <row r="747" spans="1:15" s="122" customFormat="1" ht="42.75" customHeight="1">
      <c r="A747" s="79">
        <f t="shared" si="50"/>
        <v>606</v>
      </c>
      <c r="B747" s="12" t="s">
        <v>532</v>
      </c>
      <c r="C747" s="305" t="s">
        <v>246</v>
      </c>
      <c r="D747" s="232" t="s">
        <v>270</v>
      </c>
      <c r="E747" s="222" t="s">
        <v>394</v>
      </c>
      <c r="F747" s="430">
        <v>10833.846153846154</v>
      </c>
      <c r="G747" s="455" t="s">
        <v>617</v>
      </c>
      <c r="H747" s="456"/>
      <c r="I747" s="457"/>
      <c r="J747" s="430">
        <v>10917</v>
      </c>
      <c r="K747" s="420" t="s">
        <v>439</v>
      </c>
      <c r="L747" s="420" t="s">
        <v>439</v>
      </c>
      <c r="M747" s="420" t="s">
        <v>439</v>
      </c>
      <c r="N747" s="406" t="s">
        <v>572</v>
      </c>
      <c r="O747" s="90" t="s">
        <v>488</v>
      </c>
    </row>
    <row r="748" spans="1:16" ht="35.25" customHeight="1">
      <c r="A748" s="79">
        <f t="shared" si="50"/>
        <v>607</v>
      </c>
      <c r="B748" s="12" t="s">
        <v>464</v>
      </c>
      <c r="C748" s="246" t="s">
        <v>382</v>
      </c>
      <c r="D748" s="116" t="s">
        <v>281</v>
      </c>
      <c r="E748" s="222" t="s">
        <v>394</v>
      </c>
      <c r="F748" s="430">
        <v>4288.307692307692</v>
      </c>
      <c r="G748" s="430">
        <v>0</v>
      </c>
      <c r="H748" s="430">
        <v>4238.307692307692</v>
      </c>
      <c r="I748" s="430">
        <v>50</v>
      </c>
      <c r="J748" s="435">
        <v>4288.307692307692</v>
      </c>
      <c r="K748" s="430">
        <v>3996.3076923076924</v>
      </c>
      <c r="L748" s="430">
        <v>242</v>
      </c>
      <c r="M748" s="430">
        <v>4046.3076923076924</v>
      </c>
      <c r="N748" s="132" t="s">
        <v>596</v>
      </c>
      <c r="O748" s="90" t="s">
        <v>597</v>
      </c>
      <c r="P748" s="88"/>
    </row>
    <row r="749" spans="1:16" ht="17.25" customHeight="1">
      <c r="A749" s="91">
        <f>A746+1</f>
        <v>606</v>
      </c>
      <c r="B749" s="461" t="s">
        <v>247</v>
      </c>
      <c r="C749" s="461"/>
      <c r="D749" s="461"/>
      <c r="E749" s="461"/>
      <c r="F749" s="461"/>
      <c r="G749" s="461"/>
      <c r="H749" s="461"/>
      <c r="I749" s="461"/>
      <c r="J749" s="461"/>
      <c r="K749" s="461"/>
      <c r="L749" s="461"/>
      <c r="M749" s="461"/>
      <c r="N749" s="461"/>
      <c r="O749" s="462"/>
      <c r="P749" s="88"/>
    </row>
    <row r="750" spans="1:16" ht="31.5" customHeight="1">
      <c r="A750" s="129">
        <f>A748+1</f>
        <v>608</v>
      </c>
      <c r="B750" s="12" t="s">
        <v>140</v>
      </c>
      <c r="C750" s="246" t="s">
        <v>247</v>
      </c>
      <c r="D750" s="116" t="s">
        <v>270</v>
      </c>
      <c r="E750" s="222" t="s">
        <v>394</v>
      </c>
      <c r="F750" s="434">
        <v>3247.3076923076924</v>
      </c>
      <c r="G750" s="426">
        <v>703.6153846153846</v>
      </c>
      <c r="H750" s="426">
        <v>2508.4615384615386</v>
      </c>
      <c r="I750" s="426">
        <v>35.23076923076923</v>
      </c>
      <c r="J750" s="426">
        <v>3247.3076923076924</v>
      </c>
      <c r="K750" s="426">
        <v>2969.6153846153848</v>
      </c>
      <c r="L750" s="426">
        <v>242.46153846153845</v>
      </c>
      <c r="M750" s="426">
        <v>3004.846153846154</v>
      </c>
      <c r="N750" s="406" t="s">
        <v>572</v>
      </c>
      <c r="O750" s="90" t="s">
        <v>460</v>
      </c>
      <c r="P750" s="88"/>
    </row>
    <row r="751" spans="1:27" s="201" customFormat="1" ht="44.25" customHeight="1">
      <c r="A751" s="202">
        <f>A750+1</f>
        <v>609</v>
      </c>
      <c r="B751" s="197" t="s">
        <v>396</v>
      </c>
      <c r="C751" s="248" t="s">
        <v>383</v>
      </c>
      <c r="D751" s="230" t="s">
        <v>270</v>
      </c>
      <c r="E751" s="231" t="s">
        <v>395</v>
      </c>
      <c r="F751" s="430">
        <v>84.15686274509804</v>
      </c>
      <c r="G751" s="435">
        <v>45.333333333333336</v>
      </c>
      <c r="H751" s="435">
        <v>38.8235294117647</v>
      </c>
      <c r="I751" s="435">
        <v>0</v>
      </c>
      <c r="J751" s="430">
        <v>84.15686274509804</v>
      </c>
      <c r="K751" s="435">
        <v>84.15686274509804</v>
      </c>
      <c r="L751" s="435">
        <v>0</v>
      </c>
      <c r="M751" s="435">
        <v>84.15686274509804</v>
      </c>
      <c r="N751" s="410" t="s">
        <v>572</v>
      </c>
      <c r="O751" s="198" t="s">
        <v>460</v>
      </c>
      <c r="P751" s="199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  <c r="AA751" s="200"/>
    </row>
    <row r="752" spans="1:16" ht="39.75" customHeight="1">
      <c r="A752" s="129">
        <f>A751+1</f>
        <v>610</v>
      </c>
      <c r="B752" s="12" t="s">
        <v>443</v>
      </c>
      <c r="C752" s="246" t="s">
        <v>383</v>
      </c>
      <c r="D752" s="116" t="s">
        <v>270</v>
      </c>
      <c r="E752" s="222" t="s">
        <v>394</v>
      </c>
      <c r="F752" s="430">
        <v>4000</v>
      </c>
      <c r="G752" s="430">
        <v>135.69230769230768</v>
      </c>
      <c r="H752" s="430">
        <v>3864.3076923076924</v>
      </c>
      <c r="I752" s="430">
        <v>0</v>
      </c>
      <c r="J752" s="430">
        <v>4000</v>
      </c>
      <c r="K752" s="430">
        <v>4000</v>
      </c>
      <c r="L752" s="430">
        <v>0</v>
      </c>
      <c r="M752" s="430">
        <v>4000</v>
      </c>
      <c r="N752" s="406" t="s">
        <v>572</v>
      </c>
      <c r="O752" s="90" t="s">
        <v>460</v>
      </c>
      <c r="P752" s="78"/>
    </row>
    <row r="753" spans="1:15" s="122" customFormat="1" ht="40.5" customHeight="1">
      <c r="A753" s="129">
        <f>A752+1</f>
        <v>611</v>
      </c>
      <c r="B753" s="12" t="s">
        <v>532</v>
      </c>
      <c r="C753" s="305" t="s">
        <v>247</v>
      </c>
      <c r="D753" s="232" t="s">
        <v>270</v>
      </c>
      <c r="E753" s="222" t="s">
        <v>394</v>
      </c>
      <c r="F753" s="430">
        <v>1381.8461538461538</v>
      </c>
      <c r="G753" s="455" t="s">
        <v>617</v>
      </c>
      <c r="H753" s="456"/>
      <c r="I753" s="457"/>
      <c r="J753" s="430">
        <v>1401</v>
      </c>
      <c r="K753" s="420" t="s">
        <v>439</v>
      </c>
      <c r="L753" s="420" t="s">
        <v>439</v>
      </c>
      <c r="M753" s="420" t="s">
        <v>439</v>
      </c>
      <c r="N753" s="406" t="s">
        <v>572</v>
      </c>
      <c r="O753" s="90" t="s">
        <v>488</v>
      </c>
    </row>
    <row r="754" spans="1:16" ht="17.25" customHeight="1">
      <c r="A754" s="91">
        <f>A752+1</f>
        <v>611</v>
      </c>
      <c r="B754" s="461" t="s">
        <v>248</v>
      </c>
      <c r="C754" s="461"/>
      <c r="D754" s="461"/>
      <c r="E754" s="461"/>
      <c r="F754" s="461"/>
      <c r="G754" s="461"/>
      <c r="H754" s="461"/>
      <c r="I754" s="461"/>
      <c r="J754" s="461"/>
      <c r="K754" s="461"/>
      <c r="L754" s="461"/>
      <c r="M754" s="461"/>
      <c r="N754" s="461"/>
      <c r="O754" s="462"/>
      <c r="P754" s="88"/>
    </row>
    <row r="755" spans="1:16" ht="31.5" customHeight="1">
      <c r="A755" s="129">
        <f>A753+1</f>
        <v>612</v>
      </c>
      <c r="B755" s="12" t="s">
        <v>140</v>
      </c>
      <c r="C755" s="246" t="s">
        <v>248</v>
      </c>
      <c r="D755" s="116" t="s">
        <v>270</v>
      </c>
      <c r="E755" s="222" t="s">
        <v>394</v>
      </c>
      <c r="F755" s="434">
        <v>11157.461538461539</v>
      </c>
      <c r="G755" s="426">
        <v>3127.5384615384614</v>
      </c>
      <c r="H755" s="426">
        <v>7986.153846153846</v>
      </c>
      <c r="I755" s="426">
        <v>43.76923076923077</v>
      </c>
      <c r="J755" s="426">
        <v>11157.461538461537</v>
      </c>
      <c r="K755" s="426">
        <v>9985.384615384613</v>
      </c>
      <c r="L755" s="426">
        <v>1128.3076923076924</v>
      </c>
      <c r="M755" s="426">
        <v>10029.153846153844</v>
      </c>
      <c r="N755" s="406" t="s">
        <v>572</v>
      </c>
      <c r="O755" s="90" t="s">
        <v>460</v>
      </c>
      <c r="P755" s="88"/>
    </row>
    <row r="756" spans="1:16" ht="46.5" customHeight="1">
      <c r="A756" s="79">
        <f>A755+1</f>
        <v>613</v>
      </c>
      <c r="B756" s="12" t="s">
        <v>398</v>
      </c>
      <c r="C756" s="246" t="s">
        <v>248</v>
      </c>
      <c r="D756" s="116" t="s">
        <v>270</v>
      </c>
      <c r="E756" s="222" t="s">
        <v>395</v>
      </c>
      <c r="F756" s="93" t="s">
        <v>273</v>
      </c>
      <c r="G756" s="127"/>
      <c r="H756" s="128"/>
      <c r="I756" s="128"/>
      <c r="J756" s="95"/>
      <c r="K756" s="420" t="s">
        <v>439</v>
      </c>
      <c r="L756" s="420" t="s">
        <v>439</v>
      </c>
      <c r="M756" s="420" t="s">
        <v>439</v>
      </c>
      <c r="N756" s="406" t="s">
        <v>596</v>
      </c>
      <c r="O756" s="90" t="s">
        <v>461</v>
      </c>
      <c r="P756" s="78"/>
    </row>
    <row r="757" spans="1:27" s="201" customFormat="1" ht="48" customHeight="1">
      <c r="A757" s="196">
        <f>A756+1</f>
        <v>614</v>
      </c>
      <c r="B757" s="197" t="s">
        <v>396</v>
      </c>
      <c r="C757" s="248" t="s">
        <v>160</v>
      </c>
      <c r="D757" s="230" t="s">
        <v>270</v>
      </c>
      <c r="E757" s="231" t="s">
        <v>395</v>
      </c>
      <c r="F757" s="430">
        <v>152.64912280701753</v>
      </c>
      <c r="G757" s="435">
        <v>0</v>
      </c>
      <c r="H757" s="435">
        <v>152.64912280701753</v>
      </c>
      <c r="I757" s="435">
        <v>0</v>
      </c>
      <c r="J757" s="430">
        <v>152.64912280701753</v>
      </c>
      <c r="K757" s="435">
        <v>152.64912280701753</v>
      </c>
      <c r="L757" s="435">
        <v>0</v>
      </c>
      <c r="M757" s="435">
        <v>152.64912280701753</v>
      </c>
      <c r="N757" s="410" t="s">
        <v>572</v>
      </c>
      <c r="O757" s="198" t="s">
        <v>460</v>
      </c>
      <c r="P757" s="199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  <c r="AA757" s="200"/>
    </row>
    <row r="758" spans="1:16" ht="42.75" customHeight="1">
      <c r="A758" s="79">
        <f>A757+1</f>
        <v>615</v>
      </c>
      <c r="B758" s="12" t="s">
        <v>443</v>
      </c>
      <c r="C758" s="246" t="s">
        <v>384</v>
      </c>
      <c r="D758" s="116" t="s">
        <v>270</v>
      </c>
      <c r="E758" s="222" t="s">
        <v>394</v>
      </c>
      <c r="F758" s="430">
        <v>3930.3846153846152</v>
      </c>
      <c r="G758" s="430">
        <v>441.84615384615387</v>
      </c>
      <c r="H758" s="430">
        <v>3488.5384615384614</v>
      </c>
      <c r="I758" s="430">
        <v>0</v>
      </c>
      <c r="J758" s="430">
        <v>3930.3846153846152</v>
      </c>
      <c r="K758" s="430">
        <v>3930.3846153846152</v>
      </c>
      <c r="L758" s="430">
        <v>0</v>
      </c>
      <c r="M758" s="430">
        <v>3930.3846153846152</v>
      </c>
      <c r="N758" s="406" t="s">
        <v>572</v>
      </c>
      <c r="O758" s="90" t="s">
        <v>460</v>
      </c>
      <c r="P758" s="78"/>
    </row>
    <row r="759" spans="1:15" s="122" customFormat="1" ht="39" customHeight="1">
      <c r="A759" s="79">
        <f>A758+1</f>
        <v>616</v>
      </c>
      <c r="B759" s="12" t="s">
        <v>532</v>
      </c>
      <c r="C759" s="305" t="s">
        <v>248</v>
      </c>
      <c r="D759" s="232" t="s">
        <v>270</v>
      </c>
      <c r="E759" s="222" t="s">
        <v>394</v>
      </c>
      <c r="F759" s="430">
        <v>5316</v>
      </c>
      <c r="G759" s="455" t="s">
        <v>617</v>
      </c>
      <c r="H759" s="456"/>
      <c r="I759" s="457"/>
      <c r="J759" s="430">
        <v>5263</v>
      </c>
      <c r="K759" s="420" t="s">
        <v>439</v>
      </c>
      <c r="L759" s="420" t="s">
        <v>439</v>
      </c>
      <c r="M759" s="420" t="s">
        <v>439</v>
      </c>
      <c r="N759" s="406" t="s">
        <v>572</v>
      </c>
      <c r="O759" s="90" t="s">
        <v>488</v>
      </c>
    </row>
    <row r="760" spans="1:16" ht="17.25" customHeight="1">
      <c r="A760" s="91">
        <f>A759+1</f>
        <v>617</v>
      </c>
      <c r="B760" s="461" t="s">
        <v>249</v>
      </c>
      <c r="C760" s="461"/>
      <c r="D760" s="461"/>
      <c r="E760" s="461"/>
      <c r="F760" s="461"/>
      <c r="G760" s="461"/>
      <c r="H760" s="461"/>
      <c r="I760" s="461"/>
      <c r="J760" s="461"/>
      <c r="K760" s="461"/>
      <c r="L760" s="461"/>
      <c r="M760" s="461"/>
      <c r="N760" s="461"/>
      <c r="O760" s="462"/>
      <c r="P760" s="88"/>
    </row>
    <row r="761" spans="1:16" ht="31.5" customHeight="1">
      <c r="A761" s="129">
        <f>A759+1</f>
        <v>617</v>
      </c>
      <c r="B761" s="12" t="s">
        <v>140</v>
      </c>
      <c r="C761" s="246" t="s">
        <v>286</v>
      </c>
      <c r="D761" s="116" t="s">
        <v>270</v>
      </c>
      <c r="E761" s="222" t="s">
        <v>394</v>
      </c>
      <c r="F761" s="93" t="s">
        <v>273</v>
      </c>
      <c r="G761" s="426"/>
      <c r="H761" s="426"/>
      <c r="I761" s="426"/>
      <c r="J761" s="426"/>
      <c r="K761" s="426"/>
      <c r="L761" s="426"/>
      <c r="M761" s="426"/>
      <c r="N761" s="406" t="s">
        <v>572</v>
      </c>
      <c r="O761" s="90" t="s">
        <v>460</v>
      </c>
      <c r="P761" s="88"/>
    </row>
    <row r="762" spans="1:16" ht="45" customHeight="1">
      <c r="A762" s="79">
        <f>A761+1</f>
        <v>618</v>
      </c>
      <c r="B762" s="12" t="s">
        <v>398</v>
      </c>
      <c r="C762" s="246" t="s">
        <v>286</v>
      </c>
      <c r="D762" s="116" t="s">
        <v>270</v>
      </c>
      <c r="E762" s="222" t="s">
        <v>395</v>
      </c>
      <c r="F762" s="93" t="s">
        <v>273</v>
      </c>
      <c r="G762" s="127"/>
      <c r="H762" s="128"/>
      <c r="I762" s="128"/>
      <c r="J762" s="95"/>
      <c r="K762" s="420" t="s">
        <v>439</v>
      </c>
      <c r="L762" s="420" t="s">
        <v>439</v>
      </c>
      <c r="M762" s="420" t="s">
        <v>439</v>
      </c>
      <c r="N762" s="406" t="s">
        <v>596</v>
      </c>
      <c r="O762" s="90" t="s">
        <v>461</v>
      </c>
      <c r="P762" s="78"/>
    </row>
    <row r="763" spans="1:27" s="201" customFormat="1" ht="44.25" customHeight="1">
      <c r="A763" s="196">
        <f>A762+1</f>
        <v>619</v>
      </c>
      <c r="B763" s="197" t="s">
        <v>396</v>
      </c>
      <c r="C763" s="248" t="s">
        <v>385</v>
      </c>
      <c r="D763" s="230" t="s">
        <v>270</v>
      </c>
      <c r="E763" s="231" t="s">
        <v>395</v>
      </c>
      <c r="F763" s="430">
        <v>253.33333333333334</v>
      </c>
      <c r="G763" s="435">
        <v>140.35294117647058</v>
      </c>
      <c r="H763" s="435">
        <v>100.98039215686275</v>
      </c>
      <c r="I763" s="435">
        <v>12</v>
      </c>
      <c r="J763" s="430">
        <v>253.33333333333331</v>
      </c>
      <c r="K763" s="435">
        <v>237.2941176470588</v>
      </c>
      <c r="L763" s="435">
        <v>4.03921568627451</v>
      </c>
      <c r="M763" s="435">
        <v>249.2941176470588</v>
      </c>
      <c r="N763" s="410" t="s">
        <v>572</v>
      </c>
      <c r="O763" s="198" t="s">
        <v>460</v>
      </c>
      <c r="P763" s="199"/>
      <c r="Q763" s="200"/>
      <c r="R763" s="200"/>
      <c r="S763" s="200"/>
      <c r="T763" s="200"/>
      <c r="U763" s="200"/>
      <c r="V763" s="200"/>
      <c r="W763" s="200"/>
      <c r="X763" s="200"/>
      <c r="Y763" s="200"/>
      <c r="Z763" s="200"/>
      <c r="AA763" s="200"/>
    </row>
    <row r="764" spans="1:16" ht="38.25" customHeight="1">
      <c r="A764" s="79">
        <f>A763+1</f>
        <v>620</v>
      </c>
      <c r="B764" s="12" t="s">
        <v>443</v>
      </c>
      <c r="C764" s="246" t="s">
        <v>385</v>
      </c>
      <c r="D764" s="116" t="s">
        <v>270</v>
      </c>
      <c r="E764" s="222" t="s">
        <v>394</v>
      </c>
      <c r="F764" s="430">
        <v>2335</v>
      </c>
      <c r="G764" s="430">
        <v>218</v>
      </c>
      <c r="H764" s="430">
        <v>2113</v>
      </c>
      <c r="I764" s="430">
        <v>4</v>
      </c>
      <c r="J764" s="430">
        <v>2335</v>
      </c>
      <c r="K764" s="430">
        <v>2270.3076923076924</v>
      </c>
      <c r="L764" s="430">
        <v>60.69230769230769</v>
      </c>
      <c r="M764" s="430">
        <v>2274.3076923076924</v>
      </c>
      <c r="N764" s="406" t="s">
        <v>572</v>
      </c>
      <c r="O764" s="90" t="s">
        <v>460</v>
      </c>
      <c r="P764" s="78"/>
    </row>
    <row r="765" spans="1:15" s="122" customFormat="1" ht="42" customHeight="1">
      <c r="A765" s="79">
        <f>A764+1</f>
        <v>621</v>
      </c>
      <c r="B765" s="12" t="s">
        <v>532</v>
      </c>
      <c r="C765" s="305" t="s">
        <v>529</v>
      </c>
      <c r="D765" s="232" t="s">
        <v>270</v>
      </c>
      <c r="E765" s="222" t="s">
        <v>394</v>
      </c>
      <c r="F765" s="430">
        <v>1983</v>
      </c>
      <c r="G765" s="455" t="s">
        <v>617</v>
      </c>
      <c r="H765" s="456"/>
      <c r="I765" s="457"/>
      <c r="J765" s="430">
        <v>1997</v>
      </c>
      <c r="K765" s="420" t="s">
        <v>439</v>
      </c>
      <c r="L765" s="420" t="s">
        <v>439</v>
      </c>
      <c r="M765" s="420" t="s">
        <v>439</v>
      </c>
      <c r="N765" s="406" t="s">
        <v>572</v>
      </c>
      <c r="O765" s="90" t="s">
        <v>488</v>
      </c>
    </row>
    <row r="766" spans="1:16" ht="17.25" customHeight="1">
      <c r="A766" s="91">
        <f>A764+1</f>
        <v>621</v>
      </c>
      <c r="B766" s="461" t="s">
        <v>250</v>
      </c>
      <c r="C766" s="461"/>
      <c r="D766" s="461"/>
      <c r="E766" s="461"/>
      <c r="F766" s="461"/>
      <c r="G766" s="461"/>
      <c r="H766" s="461"/>
      <c r="I766" s="461"/>
      <c r="J766" s="461"/>
      <c r="K766" s="461"/>
      <c r="L766" s="461"/>
      <c r="M766" s="461"/>
      <c r="N766" s="461"/>
      <c r="O766" s="462"/>
      <c r="P766" s="88"/>
    </row>
    <row r="767" spans="1:16" ht="31.5" customHeight="1">
      <c r="A767" s="129">
        <f>A765+1</f>
        <v>622</v>
      </c>
      <c r="B767" s="12" t="s">
        <v>140</v>
      </c>
      <c r="C767" s="246" t="s">
        <v>250</v>
      </c>
      <c r="D767" s="116" t="s">
        <v>270</v>
      </c>
      <c r="E767" s="222" t="s">
        <v>394</v>
      </c>
      <c r="F767" s="93" t="s">
        <v>273</v>
      </c>
      <c r="G767" s="426"/>
      <c r="H767" s="426"/>
      <c r="I767" s="426"/>
      <c r="J767" s="426"/>
      <c r="K767" s="426"/>
      <c r="L767" s="426"/>
      <c r="M767" s="426"/>
      <c r="N767" s="406" t="s">
        <v>572</v>
      </c>
      <c r="O767" s="90" t="s">
        <v>460</v>
      </c>
      <c r="P767" s="88"/>
    </row>
    <row r="768" spans="1:16" ht="43.5" customHeight="1">
      <c r="A768" s="272">
        <f aca="true" t="shared" si="51" ref="A768:A773">A767+1</f>
        <v>623</v>
      </c>
      <c r="B768" s="273" t="s">
        <v>548</v>
      </c>
      <c r="C768" s="274" t="s">
        <v>386</v>
      </c>
      <c r="D768" s="275" t="s">
        <v>270</v>
      </c>
      <c r="E768" s="276" t="s">
        <v>394</v>
      </c>
      <c r="F768" s="458" t="s">
        <v>633</v>
      </c>
      <c r="G768" s="459"/>
      <c r="H768" s="459"/>
      <c r="I768" s="459"/>
      <c r="J768" s="459">
        <v>16689.076923076926</v>
      </c>
      <c r="K768" s="459"/>
      <c r="L768" s="459"/>
      <c r="M768" s="459"/>
      <c r="N768" s="460"/>
      <c r="O768" s="445" t="s">
        <v>639</v>
      </c>
      <c r="P768" s="77"/>
    </row>
    <row r="769" spans="1:16" ht="45" customHeight="1">
      <c r="A769" s="79">
        <f t="shared" si="51"/>
        <v>624</v>
      </c>
      <c r="B769" s="12" t="s">
        <v>398</v>
      </c>
      <c r="C769" s="246" t="s">
        <v>250</v>
      </c>
      <c r="D769" s="116" t="s">
        <v>270</v>
      </c>
      <c r="E769" s="222" t="s">
        <v>395</v>
      </c>
      <c r="F769" s="93" t="s">
        <v>273</v>
      </c>
      <c r="G769" s="127"/>
      <c r="H769" s="128"/>
      <c r="I769" s="128"/>
      <c r="J769" s="95"/>
      <c r="K769" s="420" t="s">
        <v>439</v>
      </c>
      <c r="L769" s="420" t="s">
        <v>439</v>
      </c>
      <c r="M769" s="420" t="s">
        <v>439</v>
      </c>
      <c r="N769" s="406" t="s">
        <v>596</v>
      </c>
      <c r="O769" s="90" t="s">
        <v>461</v>
      </c>
      <c r="P769" s="78"/>
    </row>
    <row r="770" spans="1:27" s="201" customFormat="1" ht="48" customHeight="1">
      <c r="A770" s="196">
        <f t="shared" si="51"/>
        <v>625</v>
      </c>
      <c r="B770" s="197" t="s">
        <v>396</v>
      </c>
      <c r="C770" s="248" t="s">
        <v>386</v>
      </c>
      <c r="D770" s="230" t="s">
        <v>270</v>
      </c>
      <c r="E770" s="231" t="s">
        <v>395</v>
      </c>
      <c r="F770" s="430">
        <v>2137.372549019608</v>
      </c>
      <c r="G770" s="435">
        <v>660.6470588235294</v>
      </c>
      <c r="H770" s="435">
        <v>1425.7254901960785</v>
      </c>
      <c r="I770" s="435">
        <v>51</v>
      </c>
      <c r="J770" s="430">
        <v>2137.372549019608</v>
      </c>
      <c r="K770" s="435">
        <v>1876.4117647058824</v>
      </c>
      <c r="L770" s="435">
        <v>209.9607843137255</v>
      </c>
      <c r="M770" s="435">
        <v>1927.4117647058824</v>
      </c>
      <c r="N770" s="410" t="s">
        <v>572</v>
      </c>
      <c r="O770" s="198" t="s">
        <v>460</v>
      </c>
      <c r="P770" s="199"/>
      <c r="Q770" s="200"/>
      <c r="R770" s="200"/>
      <c r="S770" s="200"/>
      <c r="T770" s="200"/>
      <c r="U770" s="200"/>
      <c r="V770" s="200"/>
      <c r="W770" s="200"/>
      <c r="X770" s="200"/>
      <c r="Y770" s="200"/>
      <c r="Z770" s="200"/>
      <c r="AA770" s="200"/>
    </row>
    <row r="771" spans="1:16" ht="44.25" customHeight="1">
      <c r="A771" s="79">
        <f t="shared" si="51"/>
        <v>626</v>
      </c>
      <c r="B771" s="12" t="s">
        <v>443</v>
      </c>
      <c r="C771" s="246" t="s">
        <v>386</v>
      </c>
      <c r="D771" s="116" t="s">
        <v>270</v>
      </c>
      <c r="E771" s="222" t="s">
        <v>394</v>
      </c>
      <c r="F771" s="430">
        <v>8065</v>
      </c>
      <c r="G771" s="430">
        <v>1184</v>
      </c>
      <c r="H771" s="430">
        <v>6854</v>
      </c>
      <c r="I771" s="430">
        <v>27</v>
      </c>
      <c r="J771" s="430">
        <v>8065</v>
      </c>
      <c r="K771" s="430">
        <v>7062.538461538462</v>
      </c>
      <c r="L771" s="430">
        <v>975.4615384615385</v>
      </c>
      <c r="M771" s="430">
        <v>7089.538461538462</v>
      </c>
      <c r="N771" s="406" t="s">
        <v>572</v>
      </c>
      <c r="O771" s="90" t="s">
        <v>460</v>
      </c>
      <c r="P771" s="78"/>
    </row>
    <row r="772" spans="1:15" s="122" customFormat="1" ht="34.5" customHeight="1">
      <c r="A772" s="79">
        <f t="shared" si="51"/>
        <v>627</v>
      </c>
      <c r="B772" s="12" t="s">
        <v>532</v>
      </c>
      <c r="C772" s="305" t="s">
        <v>250</v>
      </c>
      <c r="D772" s="232" t="s">
        <v>270</v>
      </c>
      <c r="E772" s="222" t="s">
        <v>394</v>
      </c>
      <c r="F772" s="430">
        <v>19255.076923076922</v>
      </c>
      <c r="G772" s="455" t="s">
        <v>617</v>
      </c>
      <c r="H772" s="456"/>
      <c r="I772" s="457"/>
      <c r="J772" s="430">
        <v>20948</v>
      </c>
      <c r="K772" s="420" t="s">
        <v>439</v>
      </c>
      <c r="L772" s="420" t="s">
        <v>439</v>
      </c>
      <c r="M772" s="420" t="s">
        <v>439</v>
      </c>
      <c r="N772" s="406" t="s">
        <v>572</v>
      </c>
      <c r="O772" s="90" t="s">
        <v>488</v>
      </c>
    </row>
    <row r="773" spans="1:16" ht="35.25" customHeight="1">
      <c r="A773" s="79">
        <f t="shared" si="51"/>
        <v>628</v>
      </c>
      <c r="B773" s="12" t="s">
        <v>464</v>
      </c>
      <c r="C773" s="246" t="s">
        <v>386</v>
      </c>
      <c r="D773" s="116" t="s">
        <v>281</v>
      </c>
      <c r="E773" s="222" t="s">
        <v>394</v>
      </c>
      <c r="F773" s="430">
        <v>22941.53846153846</v>
      </c>
      <c r="G773" s="430">
        <v>535.6153846153846</v>
      </c>
      <c r="H773" s="430">
        <v>21859.76923076923</v>
      </c>
      <c r="I773" s="430">
        <v>546.1538461538462</v>
      </c>
      <c r="J773" s="435">
        <v>22941.53846153846</v>
      </c>
      <c r="K773" s="430">
        <v>20498.923076923074</v>
      </c>
      <c r="L773" s="430">
        <v>1896.4615384615386</v>
      </c>
      <c r="M773" s="430">
        <v>21045.076923076922</v>
      </c>
      <c r="N773" s="132" t="s">
        <v>596</v>
      </c>
      <c r="O773" s="90" t="s">
        <v>597</v>
      </c>
      <c r="P773" s="88"/>
    </row>
    <row r="774" spans="1:16" ht="17.25" customHeight="1">
      <c r="A774" s="130" t="e">
        <f>#REF!+1</f>
        <v>#REF!</v>
      </c>
      <c r="B774" s="461" t="s">
        <v>251</v>
      </c>
      <c r="C774" s="461"/>
      <c r="D774" s="461"/>
      <c r="E774" s="461"/>
      <c r="F774" s="461"/>
      <c r="G774" s="461"/>
      <c r="H774" s="461"/>
      <c r="I774" s="461"/>
      <c r="J774" s="461"/>
      <c r="K774" s="461"/>
      <c r="L774" s="461"/>
      <c r="M774" s="461"/>
      <c r="N774" s="461"/>
      <c r="O774" s="462"/>
      <c r="P774" s="88"/>
    </row>
    <row r="775" spans="1:16" ht="31.5" customHeight="1">
      <c r="A775" s="79">
        <f>A773+1</f>
        <v>629</v>
      </c>
      <c r="B775" s="12" t="s">
        <v>140</v>
      </c>
      <c r="C775" s="246" t="s">
        <v>251</v>
      </c>
      <c r="D775" s="116" t="s">
        <v>270</v>
      </c>
      <c r="E775" s="222" t="s">
        <v>394</v>
      </c>
      <c r="F775" s="434">
        <v>36821.07692307692</v>
      </c>
      <c r="G775" s="426">
        <v>15191.538461538461</v>
      </c>
      <c r="H775" s="426">
        <v>21535.23076923077</v>
      </c>
      <c r="I775" s="426">
        <v>94.3076923076923</v>
      </c>
      <c r="J775" s="426">
        <v>36821.07692307693</v>
      </c>
      <c r="K775" s="426">
        <v>34025.23076923077</v>
      </c>
      <c r="L775" s="426">
        <v>2701.5384615384614</v>
      </c>
      <c r="M775" s="426">
        <v>34119.53846153847</v>
      </c>
      <c r="N775" s="406" t="s">
        <v>572</v>
      </c>
      <c r="O775" s="90" t="s">
        <v>460</v>
      </c>
      <c r="P775" s="88"/>
    </row>
    <row r="776" spans="1:16" ht="48.75" customHeight="1">
      <c r="A776" s="79">
        <f aca="true" t="shared" si="52" ref="A776:A781">A775+1</f>
        <v>630</v>
      </c>
      <c r="B776" s="12" t="s">
        <v>398</v>
      </c>
      <c r="C776" s="246" t="s">
        <v>251</v>
      </c>
      <c r="D776" s="116" t="s">
        <v>270</v>
      </c>
      <c r="E776" s="222" t="s">
        <v>395</v>
      </c>
      <c r="F776" s="93" t="s">
        <v>273</v>
      </c>
      <c r="G776" s="127"/>
      <c r="H776" s="128"/>
      <c r="I776" s="128"/>
      <c r="J776" s="95"/>
      <c r="K776" s="420" t="s">
        <v>439</v>
      </c>
      <c r="L776" s="420" t="s">
        <v>439</v>
      </c>
      <c r="M776" s="420" t="s">
        <v>439</v>
      </c>
      <c r="N776" s="406" t="s">
        <v>596</v>
      </c>
      <c r="O776" s="90" t="s">
        <v>461</v>
      </c>
      <c r="P776" s="78"/>
    </row>
    <row r="777" spans="1:27" s="201" customFormat="1" ht="41.25" customHeight="1">
      <c r="A777" s="196">
        <f t="shared" si="52"/>
        <v>631</v>
      </c>
      <c r="B777" s="197" t="s">
        <v>442</v>
      </c>
      <c r="C777" s="248" t="s">
        <v>387</v>
      </c>
      <c r="D777" s="230" t="s">
        <v>270</v>
      </c>
      <c r="E777" s="231" t="s">
        <v>392</v>
      </c>
      <c r="F777" s="430">
        <v>3536.0833333333335</v>
      </c>
      <c r="G777" s="435">
        <v>0</v>
      </c>
      <c r="H777" s="435">
        <v>3325.4166666666665</v>
      </c>
      <c r="I777" s="435">
        <v>210.66666666666666</v>
      </c>
      <c r="J777" s="430">
        <v>3536.083333333333</v>
      </c>
      <c r="K777" s="435">
        <v>2642.1666666666665</v>
      </c>
      <c r="L777" s="435">
        <v>683.25</v>
      </c>
      <c r="M777" s="435">
        <v>2852.833333333333</v>
      </c>
      <c r="N777" s="409" t="s">
        <v>572</v>
      </c>
      <c r="O777" s="198" t="s">
        <v>460</v>
      </c>
      <c r="P777" s="199"/>
      <c r="Q777" s="200"/>
      <c r="R777" s="200"/>
      <c r="S777" s="200"/>
      <c r="T777" s="200"/>
      <c r="U777" s="200"/>
      <c r="V777" s="200"/>
      <c r="W777" s="200"/>
      <c r="X777" s="200"/>
      <c r="Y777" s="200"/>
      <c r="Z777" s="200"/>
      <c r="AA777" s="200"/>
    </row>
    <row r="778" spans="1:27" s="201" customFormat="1" ht="45" customHeight="1">
      <c r="A778" s="196">
        <f t="shared" si="52"/>
        <v>632</v>
      </c>
      <c r="B778" s="197" t="s">
        <v>396</v>
      </c>
      <c r="C778" s="248" t="s">
        <v>387</v>
      </c>
      <c r="D778" s="230" t="s">
        <v>270</v>
      </c>
      <c r="E778" s="231" t="s">
        <v>395</v>
      </c>
      <c r="F778" s="430">
        <v>7244.625</v>
      </c>
      <c r="G778" s="435">
        <v>3056.640625</v>
      </c>
      <c r="H778" s="435">
        <v>3967.40625</v>
      </c>
      <c r="I778" s="435">
        <v>220.578125</v>
      </c>
      <c r="J778" s="430">
        <v>7244.625</v>
      </c>
      <c r="K778" s="435">
        <v>6219.328125</v>
      </c>
      <c r="L778" s="435">
        <v>804.71875</v>
      </c>
      <c r="M778" s="435">
        <v>6439.90625</v>
      </c>
      <c r="N778" s="410" t="s">
        <v>572</v>
      </c>
      <c r="O778" s="198" t="s">
        <v>460</v>
      </c>
      <c r="P778" s="199"/>
      <c r="Q778" s="200"/>
      <c r="R778" s="200"/>
      <c r="S778" s="200"/>
      <c r="T778" s="200"/>
      <c r="U778" s="200"/>
      <c r="V778" s="200"/>
      <c r="W778" s="200"/>
      <c r="X778" s="200"/>
      <c r="Y778" s="200"/>
      <c r="Z778" s="200"/>
      <c r="AA778" s="200"/>
    </row>
    <row r="779" spans="1:16" ht="42" customHeight="1">
      <c r="A779" s="79">
        <f t="shared" si="52"/>
        <v>633</v>
      </c>
      <c r="B779" s="12" t="s">
        <v>443</v>
      </c>
      <c r="C779" s="246" t="s">
        <v>387</v>
      </c>
      <c r="D779" s="116" t="s">
        <v>270</v>
      </c>
      <c r="E779" s="222" t="s">
        <v>394</v>
      </c>
      <c r="F779" s="430">
        <v>34328.307692307695</v>
      </c>
      <c r="G779" s="430">
        <v>9970.307692307691</v>
      </c>
      <c r="H779" s="430">
        <v>23922.69230769231</v>
      </c>
      <c r="I779" s="430">
        <v>435.3076923076923</v>
      </c>
      <c r="J779" s="430">
        <v>34328.307692307695</v>
      </c>
      <c r="K779" s="430">
        <v>29608.153846153848</v>
      </c>
      <c r="L779" s="430">
        <v>4284.846153846154</v>
      </c>
      <c r="M779" s="430">
        <v>30043.46153846154</v>
      </c>
      <c r="N779" s="406" t="s">
        <v>572</v>
      </c>
      <c r="O779" s="90" t="s">
        <v>460</v>
      </c>
      <c r="P779" s="78"/>
    </row>
    <row r="780" spans="1:15" s="122" customFormat="1" ht="42" customHeight="1">
      <c r="A780" s="79">
        <f t="shared" si="52"/>
        <v>634</v>
      </c>
      <c r="B780" s="12" t="s">
        <v>532</v>
      </c>
      <c r="C780" s="305" t="s">
        <v>251</v>
      </c>
      <c r="D780" s="232" t="s">
        <v>270</v>
      </c>
      <c r="E780" s="222" t="s">
        <v>394</v>
      </c>
      <c r="F780" s="430">
        <v>28098.153846153848</v>
      </c>
      <c r="G780" s="455" t="s">
        <v>617</v>
      </c>
      <c r="H780" s="456"/>
      <c r="I780" s="457"/>
      <c r="J780" s="430">
        <v>27345</v>
      </c>
      <c r="K780" s="420" t="s">
        <v>439</v>
      </c>
      <c r="L780" s="420" t="s">
        <v>439</v>
      </c>
      <c r="M780" s="420" t="s">
        <v>439</v>
      </c>
      <c r="N780" s="406" t="s">
        <v>572</v>
      </c>
      <c r="O780" s="90" t="s">
        <v>488</v>
      </c>
    </row>
    <row r="781" spans="1:16" ht="35.25" customHeight="1">
      <c r="A781" s="79">
        <f t="shared" si="52"/>
        <v>635</v>
      </c>
      <c r="B781" s="12" t="s">
        <v>464</v>
      </c>
      <c r="C781" s="246" t="s">
        <v>387</v>
      </c>
      <c r="D781" s="116" t="s">
        <v>281</v>
      </c>
      <c r="E781" s="222" t="s">
        <v>394</v>
      </c>
      <c r="F781" s="430">
        <v>49633.07692307693</v>
      </c>
      <c r="G781" s="430">
        <v>2793.5384615384614</v>
      </c>
      <c r="H781" s="430">
        <v>46194.769230769234</v>
      </c>
      <c r="I781" s="430">
        <v>644.7692307692307</v>
      </c>
      <c r="J781" s="430">
        <v>49633.07692307693</v>
      </c>
      <c r="K781" s="430">
        <v>44505.61538461538</v>
      </c>
      <c r="L781" s="430">
        <v>4482.692307692308</v>
      </c>
      <c r="M781" s="430">
        <v>45150.38461538462</v>
      </c>
      <c r="N781" s="132" t="s">
        <v>596</v>
      </c>
      <c r="O781" s="90" t="s">
        <v>597</v>
      </c>
      <c r="P781" s="88"/>
    </row>
    <row r="782" spans="1:16" ht="17.25" customHeight="1">
      <c r="A782" s="91">
        <f>A780+1</f>
        <v>635</v>
      </c>
      <c r="B782" s="461" t="s">
        <v>252</v>
      </c>
      <c r="C782" s="461"/>
      <c r="D782" s="461"/>
      <c r="E782" s="461"/>
      <c r="F782" s="461"/>
      <c r="G782" s="461"/>
      <c r="H782" s="461"/>
      <c r="I782" s="461"/>
      <c r="J782" s="461"/>
      <c r="K782" s="461"/>
      <c r="L782" s="461"/>
      <c r="M782" s="461"/>
      <c r="N782" s="461"/>
      <c r="O782" s="462"/>
      <c r="P782" s="88"/>
    </row>
    <row r="783" spans="1:16" ht="31.5" customHeight="1">
      <c r="A783" s="129">
        <f>A781+1</f>
        <v>636</v>
      </c>
      <c r="B783" s="12" t="s">
        <v>140</v>
      </c>
      <c r="C783" s="246" t="s">
        <v>484</v>
      </c>
      <c r="D783" s="116" t="s">
        <v>270</v>
      </c>
      <c r="E783" s="222" t="s">
        <v>394</v>
      </c>
      <c r="F783" s="434">
        <v>9531.538461538461</v>
      </c>
      <c r="G783" s="426">
        <v>2789.3846153846152</v>
      </c>
      <c r="H783" s="426">
        <v>6678.153846153846</v>
      </c>
      <c r="I783" s="426">
        <v>64</v>
      </c>
      <c r="J783" s="426">
        <v>9531.538461538461</v>
      </c>
      <c r="K783" s="426">
        <v>8737.692307692307</v>
      </c>
      <c r="L783" s="426">
        <v>729.8461538461538</v>
      </c>
      <c r="M783" s="426">
        <v>8801.692307692307</v>
      </c>
      <c r="N783" s="406" t="s">
        <v>572</v>
      </c>
      <c r="O783" s="90" t="s">
        <v>460</v>
      </c>
      <c r="P783" s="88"/>
    </row>
    <row r="784" spans="1:16" ht="40.5" customHeight="1">
      <c r="A784" s="125">
        <f>A783+1</f>
        <v>637</v>
      </c>
      <c r="B784" s="12" t="s">
        <v>398</v>
      </c>
      <c r="C784" s="246" t="s">
        <v>484</v>
      </c>
      <c r="D784" s="116" t="s">
        <v>270</v>
      </c>
      <c r="E784" s="222" t="s">
        <v>395</v>
      </c>
      <c r="F784" s="93" t="s">
        <v>273</v>
      </c>
      <c r="G784" s="127"/>
      <c r="H784" s="128"/>
      <c r="I784" s="128"/>
      <c r="J784" s="95"/>
      <c r="K784" s="420" t="s">
        <v>439</v>
      </c>
      <c r="L784" s="420" t="s">
        <v>439</v>
      </c>
      <c r="M784" s="420" t="s">
        <v>439</v>
      </c>
      <c r="N784" s="406" t="s">
        <v>596</v>
      </c>
      <c r="O784" s="90" t="s">
        <v>461</v>
      </c>
      <c r="P784" s="78"/>
    </row>
    <row r="785" spans="1:27" s="201" customFormat="1" ht="45.75" customHeight="1">
      <c r="A785" s="202">
        <f>A784+1</f>
        <v>638</v>
      </c>
      <c r="B785" s="197" t="s">
        <v>396</v>
      </c>
      <c r="C785" s="248" t="s">
        <v>388</v>
      </c>
      <c r="D785" s="230" t="s">
        <v>270</v>
      </c>
      <c r="E785" s="231" t="s">
        <v>395</v>
      </c>
      <c r="F785" s="430">
        <v>54</v>
      </c>
      <c r="G785" s="435">
        <v>54</v>
      </c>
      <c r="H785" s="435">
        <v>0</v>
      </c>
      <c r="I785" s="435">
        <v>0</v>
      </c>
      <c r="J785" s="430">
        <v>54</v>
      </c>
      <c r="K785" s="435">
        <v>54</v>
      </c>
      <c r="L785" s="435">
        <v>0</v>
      </c>
      <c r="M785" s="435">
        <v>54</v>
      </c>
      <c r="N785" s="410" t="s">
        <v>572</v>
      </c>
      <c r="O785" s="198" t="s">
        <v>460</v>
      </c>
      <c r="P785" s="199"/>
      <c r="Q785" s="200"/>
      <c r="R785" s="200"/>
      <c r="S785" s="200"/>
      <c r="T785" s="200"/>
      <c r="U785" s="200"/>
      <c r="V785" s="200"/>
      <c r="W785" s="200"/>
      <c r="X785" s="200"/>
      <c r="Y785" s="200"/>
      <c r="Z785" s="200"/>
      <c r="AA785" s="200"/>
    </row>
    <row r="786" spans="1:16" ht="42" customHeight="1">
      <c r="A786" s="79">
        <f>A785+1</f>
        <v>639</v>
      </c>
      <c r="B786" s="12" t="s">
        <v>443</v>
      </c>
      <c r="C786" s="246" t="s">
        <v>388</v>
      </c>
      <c r="D786" s="116" t="s">
        <v>270</v>
      </c>
      <c r="E786" s="222" t="s">
        <v>394</v>
      </c>
      <c r="F786" s="430">
        <v>3732.6153846153848</v>
      </c>
      <c r="G786" s="430">
        <v>351.46153846153845</v>
      </c>
      <c r="H786" s="430">
        <v>3146.5384615384614</v>
      </c>
      <c r="I786" s="430">
        <v>234.6153846153846</v>
      </c>
      <c r="J786" s="430">
        <v>3732.6153846153848</v>
      </c>
      <c r="K786" s="430">
        <v>3377.6923076923076</v>
      </c>
      <c r="L786" s="430">
        <v>120.3076923076923</v>
      </c>
      <c r="M786" s="430">
        <v>3612.3076923076924</v>
      </c>
      <c r="N786" s="406" t="s">
        <v>572</v>
      </c>
      <c r="O786" s="90" t="s">
        <v>460</v>
      </c>
      <c r="P786" s="78"/>
    </row>
    <row r="787" spans="1:15" s="122" customFormat="1" ht="38.25" customHeight="1">
      <c r="A787" s="79">
        <f>A786+1</f>
        <v>640</v>
      </c>
      <c r="B787" s="12" t="s">
        <v>532</v>
      </c>
      <c r="C787" s="305" t="s">
        <v>530</v>
      </c>
      <c r="D787" s="232" t="s">
        <v>270</v>
      </c>
      <c r="E787" s="232" t="s">
        <v>394</v>
      </c>
      <c r="F787" s="430">
        <v>2258</v>
      </c>
      <c r="G787" s="455" t="s">
        <v>617</v>
      </c>
      <c r="H787" s="456"/>
      <c r="I787" s="457"/>
      <c r="J787" s="430">
        <v>2331</v>
      </c>
      <c r="K787" s="420" t="s">
        <v>439</v>
      </c>
      <c r="L787" s="420" t="s">
        <v>439</v>
      </c>
      <c r="M787" s="420" t="s">
        <v>439</v>
      </c>
      <c r="N787" s="406" t="s">
        <v>572</v>
      </c>
      <c r="O787" s="90" t="s">
        <v>488</v>
      </c>
    </row>
    <row r="788" spans="1:16" ht="17.25" customHeight="1">
      <c r="A788" s="91">
        <f>A786+1</f>
        <v>640</v>
      </c>
      <c r="B788" s="461" t="s">
        <v>253</v>
      </c>
      <c r="C788" s="461"/>
      <c r="D788" s="461"/>
      <c r="E788" s="461"/>
      <c r="F788" s="461"/>
      <c r="G788" s="461"/>
      <c r="H788" s="461"/>
      <c r="I788" s="461"/>
      <c r="J788" s="461"/>
      <c r="K788" s="461"/>
      <c r="L788" s="461"/>
      <c r="M788" s="461"/>
      <c r="N788" s="461"/>
      <c r="O788" s="462"/>
      <c r="P788" s="88"/>
    </row>
    <row r="789" spans="1:16" ht="31.5" customHeight="1">
      <c r="A789" s="129">
        <f>A787+1</f>
        <v>641</v>
      </c>
      <c r="B789" s="12" t="s">
        <v>140</v>
      </c>
      <c r="C789" s="246" t="s">
        <v>531</v>
      </c>
      <c r="D789" s="116" t="s">
        <v>270</v>
      </c>
      <c r="E789" s="222" t="s">
        <v>394</v>
      </c>
      <c r="F789" s="93" t="s">
        <v>273</v>
      </c>
      <c r="G789" s="426"/>
      <c r="H789" s="426"/>
      <c r="I789" s="426"/>
      <c r="J789" s="426"/>
      <c r="K789" s="426"/>
      <c r="L789" s="426"/>
      <c r="M789" s="426"/>
      <c r="N789" s="406" t="s">
        <v>572</v>
      </c>
      <c r="O789" s="90" t="s">
        <v>460</v>
      </c>
      <c r="P789" s="88"/>
    </row>
    <row r="790" spans="1:27" s="201" customFormat="1" ht="45.75" customHeight="1">
      <c r="A790" s="196">
        <f>A789+1</f>
        <v>642</v>
      </c>
      <c r="B790" s="197" t="s">
        <v>396</v>
      </c>
      <c r="C790" s="248" t="s">
        <v>389</v>
      </c>
      <c r="D790" s="230" t="s">
        <v>270</v>
      </c>
      <c r="E790" s="231" t="s">
        <v>395</v>
      </c>
      <c r="F790" s="430">
        <v>15</v>
      </c>
      <c r="G790" s="435">
        <v>15</v>
      </c>
      <c r="H790" s="435">
        <v>0</v>
      </c>
      <c r="I790" s="435">
        <v>0</v>
      </c>
      <c r="J790" s="430">
        <v>15</v>
      </c>
      <c r="K790" s="435">
        <v>15</v>
      </c>
      <c r="L790" s="435">
        <v>0</v>
      </c>
      <c r="M790" s="435">
        <v>15</v>
      </c>
      <c r="N790" s="410" t="s">
        <v>572</v>
      </c>
      <c r="O790" s="198" t="s">
        <v>460</v>
      </c>
      <c r="P790" s="199"/>
      <c r="Q790" s="200"/>
      <c r="R790" s="200"/>
      <c r="S790" s="200"/>
      <c r="T790" s="200"/>
      <c r="U790" s="200"/>
      <c r="V790" s="200"/>
      <c r="W790" s="200"/>
      <c r="X790" s="200"/>
      <c r="Y790" s="200"/>
      <c r="Z790" s="200"/>
      <c r="AA790" s="200"/>
    </row>
    <row r="791" spans="1:16" ht="42.75" customHeight="1">
      <c r="A791" s="79">
        <f>A790+1</f>
        <v>643</v>
      </c>
      <c r="B791" s="12" t="s">
        <v>443</v>
      </c>
      <c r="C791" s="246" t="s">
        <v>389</v>
      </c>
      <c r="D791" s="116" t="s">
        <v>270</v>
      </c>
      <c r="E791" s="222" t="s">
        <v>394</v>
      </c>
      <c r="F791" s="430">
        <v>22</v>
      </c>
      <c r="G791" s="430">
        <v>22</v>
      </c>
      <c r="H791" s="430">
        <v>0</v>
      </c>
      <c r="I791" s="430">
        <v>0</v>
      </c>
      <c r="J791" s="430">
        <v>22</v>
      </c>
      <c r="K791" s="430">
        <v>22</v>
      </c>
      <c r="L791" s="430">
        <v>0</v>
      </c>
      <c r="M791" s="430">
        <v>22</v>
      </c>
      <c r="N791" s="406" t="s">
        <v>572</v>
      </c>
      <c r="O791" s="90" t="s">
        <v>460</v>
      </c>
      <c r="P791" s="78"/>
    </row>
    <row r="792" spans="1:15" s="122" customFormat="1" ht="39" customHeight="1">
      <c r="A792" s="79">
        <f>A791+1</f>
        <v>644</v>
      </c>
      <c r="B792" s="12" t="s">
        <v>532</v>
      </c>
      <c r="C792" s="305" t="s">
        <v>531</v>
      </c>
      <c r="D792" s="232" t="s">
        <v>270</v>
      </c>
      <c r="E792" s="222" t="s">
        <v>394</v>
      </c>
      <c r="F792" s="430">
        <v>268</v>
      </c>
      <c r="G792" s="455" t="s">
        <v>617</v>
      </c>
      <c r="H792" s="456"/>
      <c r="I792" s="457"/>
      <c r="J792" s="430">
        <v>288</v>
      </c>
      <c r="K792" s="420" t="s">
        <v>439</v>
      </c>
      <c r="L792" s="420" t="s">
        <v>439</v>
      </c>
      <c r="M792" s="420" t="s">
        <v>439</v>
      </c>
      <c r="N792" s="406" t="s">
        <v>572</v>
      </c>
      <c r="O792" s="90" t="s">
        <v>488</v>
      </c>
    </row>
    <row r="793" spans="1:16" ht="17.25" customHeight="1">
      <c r="A793" s="91">
        <f>A791+1</f>
        <v>644</v>
      </c>
      <c r="B793" s="461" t="s">
        <v>254</v>
      </c>
      <c r="C793" s="461"/>
      <c r="D793" s="461"/>
      <c r="E793" s="461"/>
      <c r="F793" s="461"/>
      <c r="G793" s="461"/>
      <c r="H793" s="461"/>
      <c r="I793" s="461"/>
      <c r="J793" s="461"/>
      <c r="K793" s="461"/>
      <c r="L793" s="461"/>
      <c r="M793" s="461"/>
      <c r="N793" s="461"/>
      <c r="O793" s="462"/>
      <c r="P793" s="88"/>
    </row>
    <row r="794" spans="1:16" ht="31.5" customHeight="1">
      <c r="A794" s="129">
        <f>A792+1</f>
        <v>645</v>
      </c>
      <c r="B794" s="12" t="s">
        <v>140</v>
      </c>
      <c r="C794" s="246" t="s">
        <v>254</v>
      </c>
      <c r="D794" s="116" t="s">
        <v>270</v>
      </c>
      <c r="E794" s="222" t="s">
        <v>394</v>
      </c>
      <c r="F794" s="434">
        <v>8827.538461538461</v>
      </c>
      <c r="G794" s="426">
        <v>3067.6923076923076</v>
      </c>
      <c r="H794" s="426">
        <v>5752.923076923077</v>
      </c>
      <c r="I794" s="426">
        <v>6.923076923076923</v>
      </c>
      <c r="J794" s="426">
        <v>8827.538461538461</v>
      </c>
      <c r="K794" s="426">
        <v>8176.615384615385</v>
      </c>
      <c r="L794" s="426">
        <v>644</v>
      </c>
      <c r="M794" s="426">
        <v>8183.538461538461</v>
      </c>
      <c r="N794" s="406" t="s">
        <v>572</v>
      </c>
      <c r="O794" s="90" t="s">
        <v>460</v>
      </c>
      <c r="P794" s="88"/>
    </row>
    <row r="795" spans="1:16" ht="42.75" customHeight="1">
      <c r="A795" s="79">
        <f>A794+1</f>
        <v>646</v>
      </c>
      <c r="B795" s="12" t="s">
        <v>398</v>
      </c>
      <c r="C795" s="246" t="s">
        <v>254</v>
      </c>
      <c r="D795" s="116" t="s">
        <v>270</v>
      </c>
      <c r="E795" s="222" t="s">
        <v>395</v>
      </c>
      <c r="F795" s="93" t="s">
        <v>273</v>
      </c>
      <c r="G795" s="127"/>
      <c r="H795" s="128"/>
      <c r="I795" s="128"/>
      <c r="J795" s="95"/>
      <c r="K795" s="420" t="s">
        <v>439</v>
      </c>
      <c r="L795" s="420" t="s">
        <v>439</v>
      </c>
      <c r="M795" s="420" t="s">
        <v>439</v>
      </c>
      <c r="N795" s="406" t="s">
        <v>596</v>
      </c>
      <c r="O795" s="90" t="s">
        <v>461</v>
      </c>
      <c r="P795" s="78"/>
    </row>
    <row r="796" spans="1:27" s="201" customFormat="1" ht="42" customHeight="1">
      <c r="A796" s="196">
        <f>A795+1</f>
        <v>647</v>
      </c>
      <c r="B796" s="197" t="s">
        <v>396</v>
      </c>
      <c r="C796" s="248" t="s">
        <v>390</v>
      </c>
      <c r="D796" s="230" t="s">
        <v>270</v>
      </c>
      <c r="E796" s="231" t="s">
        <v>395</v>
      </c>
      <c r="F796" s="430">
        <v>132.64705882352942</v>
      </c>
      <c r="G796" s="435">
        <v>132.64705882352942</v>
      </c>
      <c r="H796" s="435">
        <v>0</v>
      </c>
      <c r="I796" s="435">
        <v>0</v>
      </c>
      <c r="J796" s="430">
        <v>132.64705882352942</v>
      </c>
      <c r="K796" s="435">
        <v>132.64705882352942</v>
      </c>
      <c r="L796" s="435">
        <v>0</v>
      </c>
      <c r="M796" s="435">
        <v>132.64705882352942</v>
      </c>
      <c r="N796" s="411" t="s">
        <v>572</v>
      </c>
      <c r="O796" s="198" t="s">
        <v>460</v>
      </c>
      <c r="P796" s="199"/>
      <c r="Q796" s="200"/>
      <c r="R796" s="200"/>
      <c r="S796" s="200"/>
      <c r="T796" s="200"/>
      <c r="U796" s="200"/>
      <c r="V796" s="200"/>
      <c r="W796" s="200"/>
      <c r="X796" s="200"/>
      <c r="Y796" s="200"/>
      <c r="Z796" s="200"/>
      <c r="AA796" s="200"/>
    </row>
    <row r="797" spans="1:16" ht="40.5" customHeight="1">
      <c r="A797" s="79">
        <f>A796+1</f>
        <v>648</v>
      </c>
      <c r="B797" s="12" t="s">
        <v>443</v>
      </c>
      <c r="C797" s="246" t="s">
        <v>390</v>
      </c>
      <c r="D797" s="116" t="s">
        <v>270</v>
      </c>
      <c r="E797" s="222" t="s">
        <v>394</v>
      </c>
      <c r="F797" s="430">
        <v>3819.923076923077</v>
      </c>
      <c r="G797" s="430">
        <v>300.6923076923077</v>
      </c>
      <c r="H797" s="430">
        <v>3519.230769230769</v>
      </c>
      <c r="I797" s="430">
        <v>0</v>
      </c>
      <c r="J797" s="430">
        <v>3819.9230769230767</v>
      </c>
      <c r="K797" s="430">
        <v>3328.6923076923076</v>
      </c>
      <c r="L797" s="430">
        <v>491.2307692307692</v>
      </c>
      <c r="M797" s="430">
        <v>3328.6923076923076</v>
      </c>
      <c r="N797" s="408" t="s">
        <v>572</v>
      </c>
      <c r="O797" s="90" t="s">
        <v>460</v>
      </c>
      <c r="P797" s="78"/>
    </row>
    <row r="798" spans="1:15" s="122" customFormat="1" ht="40.5" customHeight="1">
      <c r="A798" s="79">
        <f>A797+1</f>
        <v>649</v>
      </c>
      <c r="B798" s="12" t="s">
        <v>532</v>
      </c>
      <c r="C798" s="305" t="s">
        <v>254</v>
      </c>
      <c r="D798" s="232" t="s">
        <v>270</v>
      </c>
      <c r="E798" s="222" t="s">
        <v>394</v>
      </c>
      <c r="F798" s="430">
        <v>7078.461538461538</v>
      </c>
      <c r="G798" s="455" t="s">
        <v>617</v>
      </c>
      <c r="H798" s="456"/>
      <c r="I798" s="457"/>
      <c r="J798" s="430">
        <v>6938</v>
      </c>
      <c r="K798" s="420" t="s">
        <v>439</v>
      </c>
      <c r="L798" s="420" t="s">
        <v>439</v>
      </c>
      <c r="M798" s="420" t="s">
        <v>439</v>
      </c>
      <c r="N798" s="408" t="s">
        <v>572</v>
      </c>
      <c r="O798" s="90" t="s">
        <v>488</v>
      </c>
    </row>
    <row r="799" spans="1:16" ht="31.5" customHeight="1">
      <c r="A799" s="96"/>
      <c r="B799" s="81"/>
      <c r="C799" s="254"/>
      <c r="D799" s="237"/>
      <c r="E799" s="238"/>
      <c r="F799" s="442"/>
      <c r="G799" s="442"/>
      <c r="H799" s="442"/>
      <c r="I799" s="442"/>
      <c r="J799" s="442"/>
      <c r="K799" s="442"/>
      <c r="L799" s="442"/>
      <c r="M799" s="442"/>
      <c r="N799" s="412"/>
      <c r="O799" s="97"/>
      <c r="P799" s="98"/>
    </row>
    <row r="800" spans="1:16" ht="20.25">
      <c r="A800" s="99" t="s">
        <v>593</v>
      </c>
      <c r="F800" s="100"/>
      <c r="K800" s="100"/>
      <c r="L800" s="102"/>
      <c r="M800" s="102"/>
      <c r="N800" s="413"/>
      <c r="O800" s="103"/>
      <c r="P800" s="100"/>
    </row>
    <row r="801" spans="2:16" ht="15.75" customHeight="1">
      <c r="B801" s="262"/>
      <c r="C801" s="255"/>
      <c r="D801" s="240"/>
      <c r="E801" s="241"/>
      <c r="F801" s="73"/>
      <c r="G801" s="74"/>
      <c r="H801" s="74"/>
      <c r="I801" s="74"/>
      <c r="J801" s="75"/>
      <c r="K801" s="73"/>
      <c r="L801" s="76"/>
      <c r="M801" s="102"/>
      <c r="N801" s="413"/>
      <c r="O801" s="103"/>
      <c r="P801" s="100"/>
    </row>
    <row r="802" spans="1:16" ht="20.25">
      <c r="A802" s="259" t="s">
        <v>456</v>
      </c>
      <c r="B802" s="99"/>
      <c r="C802" s="256"/>
      <c r="D802" s="242"/>
      <c r="E802" s="242"/>
      <c r="F802" s="100"/>
      <c r="K802" s="100"/>
      <c r="L802" s="102"/>
      <c r="M802" s="102"/>
      <c r="N802" s="413"/>
      <c r="O802" s="103"/>
      <c r="P802" s="100"/>
    </row>
    <row r="803" spans="1:16" ht="23.25" customHeight="1">
      <c r="A803" s="259" t="s">
        <v>594</v>
      </c>
      <c r="B803" s="99"/>
      <c r="C803" s="256"/>
      <c r="D803" s="242"/>
      <c r="E803" s="242"/>
      <c r="F803" s="100"/>
      <c r="K803" s="100"/>
      <c r="L803" s="102"/>
      <c r="M803" s="102"/>
      <c r="N803" s="413"/>
      <c r="O803" s="103"/>
      <c r="P803" s="100"/>
    </row>
    <row r="804" spans="6:16" ht="15.75">
      <c r="F804" s="100"/>
      <c r="K804" s="100"/>
      <c r="L804" s="102"/>
      <c r="M804" s="102"/>
      <c r="N804" s="413"/>
      <c r="O804" s="103"/>
      <c r="P804" s="100"/>
    </row>
    <row r="805" spans="6:16" ht="15.75" customHeight="1">
      <c r="F805" s="100"/>
      <c r="K805" s="100"/>
      <c r="L805" s="102"/>
      <c r="M805" s="102"/>
      <c r="N805" s="413"/>
      <c r="O805" s="103"/>
      <c r="P805" s="100"/>
    </row>
    <row r="806" spans="6:16" ht="15.75">
      <c r="F806" s="100"/>
      <c r="K806" s="100"/>
      <c r="L806" s="102"/>
      <c r="M806" s="102"/>
      <c r="N806" s="413"/>
      <c r="O806" s="103"/>
      <c r="P806" s="100"/>
    </row>
    <row r="807" spans="6:16" ht="15.75" customHeight="1">
      <c r="F807" s="100"/>
      <c r="K807" s="100"/>
      <c r="L807" s="102"/>
      <c r="M807" s="102"/>
      <c r="N807" s="413"/>
      <c r="O807" s="103"/>
      <c r="P807" s="100"/>
    </row>
    <row r="808" spans="6:16" ht="15.75">
      <c r="F808" s="100"/>
      <c r="K808" s="100"/>
      <c r="L808" s="102"/>
      <c r="M808" s="102"/>
      <c r="N808" s="413"/>
      <c r="O808" s="103"/>
      <c r="P808" s="100"/>
    </row>
    <row r="809" spans="6:16" ht="15.75" customHeight="1">
      <c r="F809" s="100"/>
      <c r="K809" s="100"/>
      <c r="L809" s="120"/>
      <c r="M809" s="102"/>
      <c r="N809" s="413"/>
      <c r="O809" s="103"/>
      <c r="P809" s="100"/>
    </row>
    <row r="810" spans="6:16" ht="15.75">
      <c r="F810" s="100"/>
      <c r="K810" s="100"/>
      <c r="L810" s="102"/>
      <c r="M810" s="102"/>
      <c r="N810" s="413"/>
      <c r="O810" s="103"/>
      <c r="P810" s="100"/>
    </row>
    <row r="811" spans="6:16" ht="15.75" customHeight="1">
      <c r="F811" s="100"/>
      <c r="K811" s="100"/>
      <c r="L811" s="102"/>
      <c r="M811" s="102"/>
      <c r="N811" s="413"/>
      <c r="O811" s="103"/>
      <c r="P811" s="100"/>
    </row>
    <row r="812" spans="6:16" ht="15.75">
      <c r="F812" s="100"/>
      <c r="K812" s="100"/>
      <c r="L812" s="102"/>
      <c r="M812" s="102"/>
      <c r="N812" s="413"/>
      <c r="O812" s="103"/>
      <c r="P812" s="100"/>
    </row>
    <row r="813" spans="6:16" ht="15.75" customHeight="1">
      <c r="F813" s="100"/>
      <c r="K813" s="100"/>
      <c r="L813" s="102"/>
      <c r="M813" s="102"/>
      <c r="N813" s="413"/>
      <c r="O813" s="103"/>
      <c r="P813" s="100"/>
    </row>
    <row r="814" spans="6:16" ht="15.75">
      <c r="F814" s="100"/>
      <c r="K814" s="100"/>
      <c r="L814" s="102"/>
      <c r="M814" s="102"/>
      <c r="N814" s="413"/>
      <c r="O814" s="103"/>
      <c r="P814" s="100"/>
    </row>
    <row r="815" spans="6:16" ht="15.75" customHeight="1">
      <c r="F815" s="100"/>
      <c r="K815" s="100"/>
      <c r="L815" s="102"/>
      <c r="M815" s="102"/>
      <c r="N815" s="413"/>
      <c r="O815" s="103"/>
      <c r="P815" s="100"/>
    </row>
    <row r="816" spans="6:16" ht="15.75">
      <c r="F816" s="100"/>
      <c r="K816" s="100"/>
      <c r="L816" s="102"/>
      <c r="M816" s="102"/>
      <c r="N816" s="413"/>
      <c r="O816" s="103"/>
      <c r="P816" s="100"/>
    </row>
    <row r="817" spans="6:16" ht="15.75" customHeight="1">
      <c r="F817" s="100"/>
      <c r="K817" s="100"/>
      <c r="L817" s="102"/>
      <c r="M817" s="102"/>
      <c r="N817" s="413"/>
      <c r="O817" s="103"/>
      <c r="P817" s="100"/>
    </row>
    <row r="818" spans="6:16" ht="15.75">
      <c r="F818" s="100"/>
      <c r="K818" s="100"/>
      <c r="L818" s="102"/>
      <c r="M818" s="102"/>
      <c r="N818" s="413"/>
      <c r="O818" s="103"/>
      <c r="P818" s="100"/>
    </row>
    <row r="819" spans="6:16" ht="15.75" customHeight="1">
      <c r="F819" s="100"/>
      <c r="K819" s="100"/>
      <c r="L819" s="102"/>
      <c r="M819" s="102"/>
      <c r="N819" s="413"/>
      <c r="O819" s="103"/>
      <c r="P819" s="100"/>
    </row>
    <row r="820" spans="6:16" ht="15.75">
      <c r="F820" s="100"/>
      <c r="K820" s="100"/>
      <c r="L820" s="102"/>
      <c r="M820" s="102"/>
      <c r="N820" s="413"/>
      <c r="O820" s="103"/>
      <c r="P820" s="100"/>
    </row>
    <row r="821" spans="6:16" ht="15.75" customHeight="1">
      <c r="F821" s="100"/>
      <c r="K821" s="100"/>
      <c r="L821" s="102"/>
      <c r="M821" s="102"/>
      <c r="N821" s="413"/>
      <c r="O821" s="103"/>
      <c r="P821" s="100"/>
    </row>
    <row r="822" spans="6:16" ht="15.75">
      <c r="F822" s="100"/>
      <c r="K822" s="100"/>
      <c r="L822" s="102"/>
      <c r="M822" s="102"/>
      <c r="N822" s="413"/>
      <c r="O822" s="103"/>
      <c r="P822" s="100"/>
    </row>
    <row r="823" spans="6:16" ht="15.75" customHeight="1">
      <c r="F823" s="100"/>
      <c r="K823" s="100"/>
      <c r="L823" s="102"/>
      <c r="M823" s="102"/>
      <c r="N823" s="413"/>
      <c r="O823" s="103"/>
      <c r="P823" s="100"/>
    </row>
    <row r="824" spans="6:16" ht="15.75">
      <c r="F824" s="100"/>
      <c r="K824" s="100"/>
      <c r="L824" s="102"/>
      <c r="M824" s="102"/>
      <c r="N824" s="413"/>
      <c r="O824" s="103"/>
      <c r="P824" s="100"/>
    </row>
    <row r="825" spans="6:16" ht="15.75" customHeight="1">
      <c r="F825" s="100"/>
      <c r="K825" s="100"/>
      <c r="L825" s="102"/>
      <c r="M825" s="102"/>
      <c r="N825" s="413"/>
      <c r="O825" s="103"/>
      <c r="P825" s="100"/>
    </row>
    <row r="826" spans="6:16" ht="15.75">
      <c r="F826" s="100"/>
      <c r="K826" s="100"/>
      <c r="L826" s="102"/>
      <c r="M826" s="102"/>
      <c r="N826" s="413"/>
      <c r="O826" s="103"/>
      <c r="P826" s="100"/>
    </row>
    <row r="827" spans="6:16" ht="15.75" customHeight="1">
      <c r="F827" s="100"/>
      <c r="K827" s="100"/>
      <c r="L827" s="102"/>
      <c r="M827" s="102"/>
      <c r="N827" s="413"/>
      <c r="O827" s="103"/>
      <c r="P827" s="100"/>
    </row>
    <row r="828" spans="6:16" ht="15.75">
      <c r="F828" s="100"/>
      <c r="K828" s="100"/>
      <c r="L828" s="102"/>
      <c r="M828" s="102"/>
      <c r="N828" s="413"/>
      <c r="O828" s="103"/>
      <c r="P828" s="100"/>
    </row>
    <row r="829" spans="6:16" ht="15.75" customHeight="1">
      <c r="F829" s="100"/>
      <c r="K829" s="100"/>
      <c r="L829" s="102"/>
      <c r="M829" s="102"/>
      <c r="N829" s="413"/>
      <c r="O829" s="103"/>
      <c r="P829" s="100"/>
    </row>
    <row r="830" spans="6:16" ht="15.75">
      <c r="F830" s="100"/>
      <c r="K830" s="100"/>
      <c r="L830" s="102"/>
      <c r="M830" s="102"/>
      <c r="N830" s="413"/>
      <c r="O830" s="103"/>
      <c r="P830" s="100"/>
    </row>
    <row r="831" spans="6:16" ht="15.75" customHeight="1">
      <c r="F831" s="100"/>
      <c r="K831" s="100"/>
      <c r="L831" s="102"/>
      <c r="M831" s="102"/>
      <c r="N831" s="413"/>
      <c r="O831" s="103"/>
      <c r="P831" s="100"/>
    </row>
    <row r="832" spans="6:16" ht="15.75">
      <c r="F832" s="100"/>
      <c r="K832" s="100"/>
      <c r="L832" s="102"/>
      <c r="M832" s="102"/>
      <c r="N832" s="413"/>
      <c r="O832" s="103"/>
      <c r="P832" s="100"/>
    </row>
    <row r="833" spans="6:16" ht="15.75" customHeight="1">
      <c r="F833" s="100"/>
      <c r="K833" s="100"/>
      <c r="L833" s="102"/>
      <c r="M833" s="102"/>
      <c r="N833" s="413"/>
      <c r="O833" s="103"/>
      <c r="P833" s="100"/>
    </row>
    <row r="834" spans="6:16" ht="15.75">
      <c r="F834" s="100"/>
      <c r="K834" s="100"/>
      <c r="L834" s="102"/>
      <c r="M834" s="102"/>
      <c r="N834" s="413"/>
      <c r="O834" s="103"/>
      <c r="P834" s="100"/>
    </row>
    <row r="835" spans="6:16" ht="15.75" customHeight="1">
      <c r="F835" s="100"/>
      <c r="K835" s="100"/>
      <c r="L835" s="102"/>
      <c r="M835" s="102"/>
      <c r="N835" s="413"/>
      <c r="O835" s="103"/>
      <c r="P835" s="100"/>
    </row>
    <row r="836" spans="6:16" ht="15.75">
      <c r="F836" s="100"/>
      <c r="K836" s="100"/>
      <c r="L836" s="102"/>
      <c r="M836" s="102"/>
      <c r="N836" s="413"/>
      <c r="O836" s="103"/>
      <c r="P836" s="100"/>
    </row>
    <row r="837" spans="6:16" ht="15.75" customHeight="1">
      <c r="F837" s="100"/>
      <c r="K837" s="100"/>
      <c r="L837" s="102"/>
      <c r="M837" s="102"/>
      <c r="N837" s="413"/>
      <c r="O837" s="103"/>
      <c r="P837" s="100"/>
    </row>
    <row r="838" spans="6:16" ht="15.75">
      <c r="F838" s="100"/>
      <c r="K838" s="100"/>
      <c r="L838" s="102"/>
      <c r="M838" s="102"/>
      <c r="N838" s="413"/>
      <c r="O838" s="103"/>
      <c r="P838" s="100"/>
    </row>
    <row r="839" spans="6:16" ht="15.75" customHeight="1">
      <c r="F839" s="100"/>
      <c r="K839" s="100"/>
      <c r="L839" s="102"/>
      <c r="M839" s="102"/>
      <c r="N839" s="413"/>
      <c r="O839" s="103"/>
      <c r="P839" s="100"/>
    </row>
    <row r="840" spans="6:16" ht="15.75">
      <c r="F840" s="100"/>
      <c r="K840" s="100"/>
      <c r="L840" s="102"/>
      <c r="M840" s="102"/>
      <c r="N840" s="413"/>
      <c r="O840" s="103"/>
      <c r="P840" s="100"/>
    </row>
    <row r="841" spans="6:16" ht="15.75" customHeight="1">
      <c r="F841" s="100"/>
      <c r="K841" s="100"/>
      <c r="L841" s="102"/>
      <c r="M841" s="102"/>
      <c r="N841" s="413"/>
      <c r="O841" s="103"/>
      <c r="P841" s="100"/>
    </row>
    <row r="842" spans="6:16" ht="15.75">
      <c r="F842" s="100"/>
      <c r="K842" s="100"/>
      <c r="L842" s="102"/>
      <c r="M842" s="102"/>
      <c r="N842" s="413"/>
      <c r="O842" s="103"/>
      <c r="P842" s="100"/>
    </row>
    <row r="843" spans="6:16" ht="15.75" customHeight="1">
      <c r="F843" s="100"/>
      <c r="K843" s="100"/>
      <c r="L843" s="102"/>
      <c r="M843" s="102"/>
      <c r="N843" s="413"/>
      <c r="O843" s="103"/>
      <c r="P843" s="100"/>
    </row>
    <row r="844" spans="6:16" ht="15.75">
      <c r="F844" s="100"/>
      <c r="K844" s="100"/>
      <c r="L844" s="102"/>
      <c r="M844" s="102"/>
      <c r="N844" s="413"/>
      <c r="O844" s="103"/>
      <c r="P844" s="100"/>
    </row>
    <row r="845" spans="6:16" ht="15.75" customHeight="1">
      <c r="F845" s="100"/>
      <c r="K845" s="100"/>
      <c r="L845" s="102"/>
      <c r="M845" s="102"/>
      <c r="N845" s="413"/>
      <c r="O845" s="103"/>
      <c r="P845" s="100"/>
    </row>
    <row r="846" spans="6:16" ht="15.75">
      <c r="F846" s="100"/>
      <c r="K846" s="100"/>
      <c r="L846" s="102"/>
      <c r="M846" s="102"/>
      <c r="N846" s="413"/>
      <c r="O846" s="103"/>
      <c r="P846" s="100"/>
    </row>
    <row r="847" spans="6:16" ht="15.75" customHeight="1">
      <c r="F847" s="100"/>
      <c r="K847" s="100"/>
      <c r="L847" s="102"/>
      <c r="M847" s="102"/>
      <c r="N847" s="413"/>
      <c r="O847" s="103"/>
      <c r="P847" s="100"/>
    </row>
    <row r="848" spans="6:16" ht="15.75">
      <c r="F848" s="100"/>
      <c r="K848" s="100"/>
      <c r="L848" s="102"/>
      <c r="M848" s="102"/>
      <c r="N848" s="413"/>
      <c r="O848" s="103"/>
      <c r="P848" s="100"/>
    </row>
    <row r="849" spans="6:16" ht="15.75" customHeight="1">
      <c r="F849" s="100"/>
      <c r="K849" s="100"/>
      <c r="L849" s="102"/>
      <c r="M849" s="102"/>
      <c r="N849" s="413"/>
      <c r="O849" s="103"/>
      <c r="P849" s="100"/>
    </row>
    <row r="850" spans="6:16" ht="15.75">
      <c r="F850" s="100"/>
      <c r="K850" s="100"/>
      <c r="L850" s="102"/>
      <c r="M850" s="102"/>
      <c r="N850" s="413"/>
      <c r="O850" s="103"/>
      <c r="P850" s="100"/>
    </row>
    <row r="851" spans="6:16" ht="15.75" customHeight="1">
      <c r="F851" s="100"/>
      <c r="K851" s="100"/>
      <c r="L851" s="102"/>
      <c r="M851" s="102"/>
      <c r="N851" s="413"/>
      <c r="O851" s="103"/>
      <c r="P851" s="100"/>
    </row>
    <row r="852" spans="6:16" ht="15.75">
      <c r="F852" s="100"/>
      <c r="K852" s="100"/>
      <c r="L852" s="102"/>
      <c r="M852" s="102"/>
      <c r="N852" s="413"/>
      <c r="O852" s="103"/>
      <c r="P852" s="100"/>
    </row>
    <row r="853" spans="6:16" ht="15.75" customHeight="1">
      <c r="F853" s="100"/>
      <c r="K853" s="100"/>
      <c r="L853" s="102"/>
      <c r="M853" s="102"/>
      <c r="N853" s="413"/>
      <c r="O853" s="103"/>
      <c r="P853" s="100"/>
    </row>
    <row r="854" spans="6:16" ht="15.75">
      <c r="F854" s="100"/>
      <c r="K854" s="100"/>
      <c r="L854" s="102"/>
      <c r="M854" s="102"/>
      <c r="N854" s="413"/>
      <c r="O854" s="103"/>
      <c r="P854" s="100"/>
    </row>
    <row r="855" spans="6:16" ht="15.75" customHeight="1">
      <c r="F855" s="100"/>
      <c r="K855" s="100"/>
      <c r="L855" s="102"/>
      <c r="M855" s="102"/>
      <c r="N855" s="413"/>
      <c r="O855" s="103"/>
      <c r="P855" s="100"/>
    </row>
    <row r="856" spans="6:16" ht="15.75">
      <c r="F856" s="100"/>
      <c r="K856" s="100"/>
      <c r="L856" s="102"/>
      <c r="M856" s="102"/>
      <c r="N856" s="413"/>
      <c r="O856" s="103"/>
      <c r="P856" s="100"/>
    </row>
    <row r="857" spans="6:16" ht="15.75" customHeight="1">
      <c r="F857" s="100"/>
      <c r="K857" s="100"/>
      <c r="L857" s="102"/>
      <c r="M857" s="102"/>
      <c r="N857" s="413"/>
      <c r="O857" s="103"/>
      <c r="P857" s="100"/>
    </row>
    <row r="858" spans="6:16" ht="15.75">
      <c r="F858" s="100"/>
      <c r="K858" s="100"/>
      <c r="L858" s="102"/>
      <c r="M858" s="102"/>
      <c r="N858" s="413"/>
      <c r="O858" s="103"/>
      <c r="P858" s="100"/>
    </row>
    <row r="859" spans="6:16" ht="15.75" customHeight="1">
      <c r="F859" s="100"/>
      <c r="K859" s="100"/>
      <c r="L859" s="102"/>
      <c r="M859" s="102"/>
      <c r="N859" s="413"/>
      <c r="O859" s="103"/>
      <c r="P859" s="100"/>
    </row>
    <row r="860" spans="6:16" ht="15.75">
      <c r="F860" s="100"/>
      <c r="K860" s="100"/>
      <c r="L860" s="102"/>
      <c r="M860" s="102"/>
      <c r="N860" s="413"/>
      <c r="O860" s="103"/>
      <c r="P860" s="100"/>
    </row>
    <row r="861" spans="6:16" ht="15.75" customHeight="1">
      <c r="F861" s="100"/>
      <c r="K861" s="100"/>
      <c r="L861" s="102"/>
      <c r="M861" s="102"/>
      <c r="N861" s="413"/>
      <c r="O861" s="103"/>
      <c r="P861" s="100"/>
    </row>
    <row r="862" spans="6:16" ht="15.75">
      <c r="F862" s="100"/>
      <c r="K862" s="100"/>
      <c r="L862" s="102"/>
      <c r="M862" s="102"/>
      <c r="N862" s="413"/>
      <c r="O862" s="103"/>
      <c r="P862" s="100"/>
    </row>
    <row r="863" spans="6:16" ht="15.75" customHeight="1">
      <c r="F863" s="100"/>
      <c r="K863" s="100"/>
      <c r="L863" s="102"/>
      <c r="M863" s="102"/>
      <c r="N863" s="413"/>
      <c r="O863" s="103"/>
      <c r="P863" s="100"/>
    </row>
    <row r="864" spans="6:16" ht="15.75">
      <c r="F864" s="100"/>
      <c r="K864" s="100"/>
      <c r="L864" s="102"/>
      <c r="M864" s="102"/>
      <c r="N864" s="413"/>
      <c r="O864" s="103"/>
      <c r="P864" s="100"/>
    </row>
    <row r="865" spans="6:16" ht="15.75" customHeight="1">
      <c r="F865" s="100"/>
      <c r="K865" s="100"/>
      <c r="L865" s="102"/>
      <c r="M865" s="102"/>
      <c r="N865" s="413"/>
      <c r="O865" s="103"/>
      <c r="P865" s="100"/>
    </row>
    <row r="866" spans="6:16" ht="15.75">
      <c r="F866" s="100"/>
      <c r="K866" s="100"/>
      <c r="L866" s="102"/>
      <c r="M866" s="102"/>
      <c r="N866" s="413"/>
      <c r="O866" s="103"/>
      <c r="P866" s="100"/>
    </row>
    <row r="867" spans="6:16" ht="15.75" customHeight="1">
      <c r="F867" s="100"/>
      <c r="K867" s="100"/>
      <c r="L867" s="102"/>
      <c r="M867" s="102"/>
      <c r="N867" s="413"/>
      <c r="O867" s="103"/>
      <c r="P867" s="100"/>
    </row>
    <row r="868" spans="6:16" ht="15.75">
      <c r="F868" s="100"/>
      <c r="K868" s="100"/>
      <c r="L868" s="102"/>
      <c r="M868" s="102"/>
      <c r="N868" s="413"/>
      <c r="O868" s="103"/>
      <c r="P868" s="100"/>
    </row>
    <row r="869" spans="6:16" ht="15.75" customHeight="1">
      <c r="F869" s="100"/>
      <c r="K869" s="100"/>
      <c r="L869" s="102"/>
      <c r="M869" s="102"/>
      <c r="N869" s="413"/>
      <c r="O869" s="103"/>
      <c r="P869" s="100"/>
    </row>
    <row r="870" spans="6:16" ht="15.75">
      <c r="F870" s="100"/>
      <c r="K870" s="100"/>
      <c r="L870" s="102"/>
      <c r="M870" s="102"/>
      <c r="N870" s="413"/>
      <c r="O870" s="103"/>
      <c r="P870" s="100"/>
    </row>
    <row r="871" spans="6:16" ht="15.75" customHeight="1">
      <c r="F871" s="100"/>
      <c r="K871" s="100"/>
      <c r="L871" s="102"/>
      <c r="M871" s="102"/>
      <c r="N871" s="413"/>
      <c r="O871" s="103"/>
      <c r="P871" s="100"/>
    </row>
    <row r="872" spans="6:16" ht="15.75">
      <c r="F872" s="100"/>
      <c r="K872" s="100"/>
      <c r="L872" s="102"/>
      <c r="M872" s="102"/>
      <c r="N872" s="413"/>
      <c r="O872" s="103"/>
      <c r="P872" s="100"/>
    </row>
    <row r="873" spans="6:16" ht="15.75" customHeight="1">
      <c r="F873" s="100"/>
      <c r="K873" s="100"/>
      <c r="L873" s="102"/>
      <c r="M873" s="102"/>
      <c r="N873" s="413"/>
      <c r="O873" s="103"/>
      <c r="P873" s="100"/>
    </row>
    <row r="874" spans="6:16" ht="15.75">
      <c r="F874" s="100"/>
      <c r="K874" s="100"/>
      <c r="L874" s="102"/>
      <c r="M874" s="102"/>
      <c r="N874" s="413"/>
      <c r="O874" s="103"/>
      <c r="P874" s="100"/>
    </row>
    <row r="875" spans="6:16" ht="15.75" customHeight="1">
      <c r="F875" s="100"/>
      <c r="K875" s="100"/>
      <c r="L875" s="102"/>
      <c r="M875" s="102"/>
      <c r="N875" s="413"/>
      <c r="O875" s="103"/>
      <c r="P875" s="100"/>
    </row>
    <row r="876" spans="6:16" ht="15.75">
      <c r="F876" s="100"/>
      <c r="K876" s="100"/>
      <c r="L876" s="102"/>
      <c r="M876" s="102"/>
      <c r="N876" s="413"/>
      <c r="O876" s="103"/>
      <c r="P876" s="100"/>
    </row>
    <row r="877" spans="6:16" ht="15.75" customHeight="1">
      <c r="F877" s="100"/>
      <c r="K877" s="100"/>
      <c r="L877" s="102"/>
      <c r="M877" s="102"/>
      <c r="N877" s="413"/>
      <c r="O877" s="103"/>
      <c r="P877" s="100"/>
    </row>
    <row r="878" spans="6:16" ht="15.75">
      <c r="F878" s="100"/>
      <c r="K878" s="100"/>
      <c r="L878" s="102"/>
      <c r="M878" s="102"/>
      <c r="N878" s="413"/>
      <c r="O878" s="103"/>
      <c r="P878" s="100"/>
    </row>
    <row r="879" spans="6:16" ht="15.75" customHeight="1">
      <c r="F879" s="100"/>
      <c r="K879" s="100"/>
      <c r="L879" s="102"/>
      <c r="M879" s="102"/>
      <c r="N879" s="413"/>
      <c r="O879" s="103"/>
      <c r="P879" s="100"/>
    </row>
    <row r="880" spans="6:16" ht="15.75">
      <c r="F880" s="100"/>
      <c r="K880" s="100"/>
      <c r="L880" s="102"/>
      <c r="M880" s="102"/>
      <c r="N880" s="413"/>
      <c r="O880" s="103"/>
      <c r="P880" s="100"/>
    </row>
    <row r="881" spans="6:16" ht="15.75" customHeight="1">
      <c r="F881" s="100"/>
      <c r="K881" s="100"/>
      <c r="L881" s="102"/>
      <c r="M881" s="102"/>
      <c r="N881" s="413"/>
      <c r="O881" s="103"/>
      <c r="P881" s="100"/>
    </row>
    <row r="882" spans="6:16" ht="15.75">
      <c r="F882" s="100"/>
      <c r="K882" s="100"/>
      <c r="L882" s="102"/>
      <c r="M882" s="102"/>
      <c r="N882" s="413"/>
      <c r="O882" s="103"/>
      <c r="P882" s="100"/>
    </row>
    <row r="883" spans="6:16" ht="15.75" customHeight="1">
      <c r="F883" s="100"/>
      <c r="K883" s="100"/>
      <c r="L883" s="102"/>
      <c r="M883" s="102"/>
      <c r="N883" s="413"/>
      <c r="O883" s="103"/>
      <c r="P883" s="100"/>
    </row>
    <row r="885" ht="15.75" customHeight="1"/>
  </sheetData>
  <sheetProtection password="DE8F" sheet="1"/>
  <mergeCells count="370">
    <mergeCell ref="B754:O754"/>
    <mergeCell ref="B766:O766"/>
    <mergeCell ref="B774:O774"/>
    <mergeCell ref="B782:O782"/>
    <mergeCell ref="G772:I772"/>
    <mergeCell ref="G780:I780"/>
    <mergeCell ref="B760:O760"/>
    <mergeCell ref="G798:I798"/>
    <mergeCell ref="B793:O793"/>
    <mergeCell ref="G747:I747"/>
    <mergeCell ref="G753:I753"/>
    <mergeCell ref="G759:I759"/>
    <mergeCell ref="G765:I765"/>
    <mergeCell ref="G787:I787"/>
    <mergeCell ref="G792:I792"/>
    <mergeCell ref="B788:O788"/>
    <mergeCell ref="B749:O749"/>
    <mergeCell ref="G629:I629"/>
    <mergeCell ref="G638:I638"/>
    <mergeCell ref="B589:O589"/>
    <mergeCell ref="B603:O603"/>
    <mergeCell ref="B620:O620"/>
    <mergeCell ref="B611:O611"/>
    <mergeCell ref="B633:O633"/>
    <mergeCell ref="F618:N618"/>
    <mergeCell ref="F630:N630"/>
    <mergeCell ref="G568:I568"/>
    <mergeCell ref="G578:I578"/>
    <mergeCell ref="G586:I586"/>
    <mergeCell ref="G600:I600"/>
    <mergeCell ref="G609:I609"/>
    <mergeCell ref="G617:I617"/>
    <mergeCell ref="B588:O588"/>
    <mergeCell ref="B580:O580"/>
    <mergeCell ref="F608:N608"/>
    <mergeCell ref="G432:I432"/>
    <mergeCell ref="B423:O423"/>
    <mergeCell ref="B408:O408"/>
    <mergeCell ref="B444:O444"/>
    <mergeCell ref="G480:I480"/>
    <mergeCell ref="G489:I489"/>
    <mergeCell ref="G448:I448"/>
    <mergeCell ref="G453:I453"/>
    <mergeCell ref="G463:I463"/>
    <mergeCell ref="G473:I473"/>
    <mergeCell ref="G398:I398"/>
    <mergeCell ref="F382:N382"/>
    <mergeCell ref="F397:N397"/>
    <mergeCell ref="B455:O455"/>
    <mergeCell ref="B449:O449"/>
    <mergeCell ref="B466:O466"/>
    <mergeCell ref="G407:I407"/>
    <mergeCell ref="G413:I413"/>
    <mergeCell ref="G421:I421"/>
    <mergeCell ref="G427:I427"/>
    <mergeCell ref="G376:I376"/>
    <mergeCell ref="G389:I389"/>
    <mergeCell ref="B378:O378"/>
    <mergeCell ref="B342:O342"/>
    <mergeCell ref="B356:O356"/>
    <mergeCell ref="G355:I355"/>
    <mergeCell ref="B366:O366"/>
    <mergeCell ref="B357:O357"/>
    <mergeCell ref="F364:N364"/>
    <mergeCell ref="G267:I267"/>
    <mergeCell ref="G279:I279"/>
    <mergeCell ref="G285:I285"/>
    <mergeCell ref="G302:I302"/>
    <mergeCell ref="B287:O287"/>
    <mergeCell ref="B271:O271"/>
    <mergeCell ref="B297:O297"/>
    <mergeCell ref="B270:O270"/>
    <mergeCell ref="G293:I293"/>
    <mergeCell ref="F294:N294"/>
    <mergeCell ref="B182:O182"/>
    <mergeCell ref="G221:I221"/>
    <mergeCell ref="B214:O214"/>
    <mergeCell ref="B199:O199"/>
    <mergeCell ref="F189:N189"/>
    <mergeCell ref="F220:N220"/>
    <mergeCell ref="G212:I212"/>
    <mergeCell ref="G197:I197"/>
    <mergeCell ref="B191:O191"/>
    <mergeCell ref="B207:O207"/>
    <mergeCell ref="BN118:BV118"/>
    <mergeCell ref="CC118:CK118"/>
    <mergeCell ref="G152:I152"/>
    <mergeCell ref="G163:I163"/>
    <mergeCell ref="G169:I169"/>
    <mergeCell ref="B131:O131"/>
    <mergeCell ref="B147:O147"/>
    <mergeCell ref="B140:O140"/>
    <mergeCell ref="B156:O156"/>
    <mergeCell ref="G137:I137"/>
    <mergeCell ref="HH118:HP118"/>
    <mergeCell ref="HW118:IE118"/>
    <mergeCell ref="IL118:IT118"/>
    <mergeCell ref="DG118:DO118"/>
    <mergeCell ref="DV118:ED118"/>
    <mergeCell ref="EK118:ES118"/>
    <mergeCell ref="EZ118:FH118"/>
    <mergeCell ref="FO118:FW118"/>
    <mergeCell ref="GD118:GL118"/>
    <mergeCell ref="GS118:HA118"/>
    <mergeCell ref="CR118:CZ118"/>
    <mergeCell ref="D54:D57"/>
    <mergeCell ref="E54:E57"/>
    <mergeCell ref="N59:N61"/>
    <mergeCell ref="E93:E95"/>
    <mergeCell ref="O67:O69"/>
    <mergeCell ref="N100:N102"/>
    <mergeCell ref="U118:AC118"/>
    <mergeCell ref="AJ118:AR118"/>
    <mergeCell ref="AY118:BG118"/>
    <mergeCell ref="B175:O175"/>
    <mergeCell ref="B97:B99"/>
    <mergeCell ref="E97:E99"/>
    <mergeCell ref="N97:N99"/>
    <mergeCell ref="O97:O99"/>
    <mergeCell ref="O54:O57"/>
    <mergeCell ref="B79:B81"/>
    <mergeCell ref="F73:N73"/>
    <mergeCell ref="N79:N81"/>
    <mergeCell ref="E59:E61"/>
    <mergeCell ref="B59:B61"/>
    <mergeCell ref="N93:N95"/>
    <mergeCell ref="D59:D61"/>
    <mergeCell ref="N63:N65"/>
    <mergeCell ref="N89:N91"/>
    <mergeCell ref="F87:N87"/>
    <mergeCell ref="F84:N84"/>
    <mergeCell ref="B402:O402"/>
    <mergeCell ref="G308:I308"/>
    <mergeCell ref="B454:O454"/>
    <mergeCell ref="B573:O573"/>
    <mergeCell ref="B521:O521"/>
    <mergeCell ref="B491:O491"/>
    <mergeCell ref="B428:O428"/>
    <mergeCell ref="B414:O414"/>
    <mergeCell ref="B434:O434"/>
    <mergeCell ref="G438:I438"/>
    <mergeCell ref="A1:O1"/>
    <mergeCell ref="A2:O2"/>
    <mergeCell ref="A63:A65"/>
    <mergeCell ref="D93:D95"/>
    <mergeCell ref="D79:D81"/>
    <mergeCell ref="B327:O327"/>
    <mergeCell ref="B304:O304"/>
    <mergeCell ref="B317:O317"/>
    <mergeCell ref="N67:N69"/>
    <mergeCell ref="O46:O48"/>
    <mergeCell ref="G315:I315"/>
    <mergeCell ref="G325:I325"/>
    <mergeCell ref="G334:I334"/>
    <mergeCell ref="F319:N319"/>
    <mergeCell ref="G363:I363"/>
    <mergeCell ref="B351:O351"/>
    <mergeCell ref="B336:O336"/>
    <mergeCell ref="F348:N348"/>
    <mergeCell ref="B26:B28"/>
    <mergeCell ref="E63:E65"/>
    <mergeCell ref="B63:B65"/>
    <mergeCell ref="O63:O65"/>
    <mergeCell ref="B54:B57"/>
    <mergeCell ref="F263:N263"/>
    <mergeCell ref="B230:O230"/>
    <mergeCell ref="B237:O237"/>
    <mergeCell ref="G257:I257"/>
    <mergeCell ref="G250:I250"/>
    <mergeCell ref="B391:O391"/>
    <mergeCell ref="B415:O415"/>
    <mergeCell ref="G340:I340"/>
    <mergeCell ref="G349:I349"/>
    <mergeCell ref="F142:N142"/>
    <mergeCell ref="F153:N153"/>
    <mergeCell ref="B252:O252"/>
    <mergeCell ref="B246:O246"/>
    <mergeCell ref="B260:O260"/>
    <mergeCell ref="B309:O309"/>
    <mergeCell ref="G228:I228"/>
    <mergeCell ref="F227:N227"/>
    <mergeCell ref="G180:I180"/>
    <mergeCell ref="F170:N170"/>
    <mergeCell ref="B165:O165"/>
    <mergeCell ref="B281:O281"/>
    <mergeCell ref="B223:O223"/>
    <mergeCell ref="G205:I205"/>
    <mergeCell ref="F234:N234"/>
    <mergeCell ref="F244:N244"/>
    <mergeCell ref="O6:O7"/>
    <mergeCell ref="M6:M7"/>
    <mergeCell ref="C8:O8"/>
    <mergeCell ref="D63:D65"/>
    <mergeCell ref="E67:E69"/>
    <mergeCell ref="E79:E81"/>
    <mergeCell ref="D9:D12"/>
    <mergeCell ref="N6:N7"/>
    <mergeCell ref="O79:O81"/>
    <mergeCell ref="O22:O25"/>
    <mergeCell ref="D22:D25"/>
    <mergeCell ref="K6:K7"/>
    <mergeCell ref="G6:J6"/>
    <mergeCell ref="F6:F7"/>
    <mergeCell ref="E6:E7"/>
    <mergeCell ref="D26:D28"/>
    <mergeCell ref="F14:N14"/>
    <mergeCell ref="N15:N17"/>
    <mergeCell ref="G145:I145"/>
    <mergeCell ref="G188:I188"/>
    <mergeCell ref="F127:N127"/>
    <mergeCell ref="B22:B25"/>
    <mergeCell ref="A15:A17"/>
    <mergeCell ref="A18:A21"/>
    <mergeCell ref="A54:A57"/>
    <mergeCell ref="A50:A52"/>
    <mergeCell ref="N26:N28"/>
    <mergeCell ref="A67:A69"/>
    <mergeCell ref="B9:B12"/>
    <mergeCell ref="B18:B21"/>
    <mergeCell ref="L6:L7"/>
    <mergeCell ref="E9:E12"/>
    <mergeCell ref="C6:C7"/>
    <mergeCell ref="D18:D21"/>
    <mergeCell ref="D15:D17"/>
    <mergeCell ref="B6:B7"/>
    <mergeCell ref="E15:E17"/>
    <mergeCell ref="D6:D7"/>
    <mergeCell ref="A9:A12"/>
    <mergeCell ref="A26:A28"/>
    <mergeCell ref="A29:A32"/>
    <mergeCell ref="A6:A7"/>
    <mergeCell ref="B15:B17"/>
    <mergeCell ref="A46:A48"/>
    <mergeCell ref="B29:B32"/>
    <mergeCell ref="A22:A25"/>
    <mergeCell ref="B40:O40"/>
    <mergeCell ref="B37:B39"/>
    <mergeCell ref="N29:N32"/>
    <mergeCell ref="A33:A36"/>
    <mergeCell ref="B33:B36"/>
    <mergeCell ref="N33:N36"/>
    <mergeCell ref="A37:A39"/>
    <mergeCell ref="G39:I39"/>
    <mergeCell ref="N37:N39"/>
    <mergeCell ref="A59:A61"/>
    <mergeCell ref="E33:E36"/>
    <mergeCell ref="D37:D39"/>
    <mergeCell ref="O59:O61"/>
    <mergeCell ref="N22:N25"/>
    <mergeCell ref="O9:O12"/>
    <mergeCell ref="N9:N12"/>
    <mergeCell ref="E18:E21"/>
    <mergeCell ref="E26:E28"/>
    <mergeCell ref="N18:N21"/>
    <mergeCell ref="O26:O28"/>
    <mergeCell ref="O15:O17"/>
    <mergeCell ref="E22:E25"/>
    <mergeCell ref="O43:O45"/>
    <mergeCell ref="O18:O21"/>
    <mergeCell ref="D33:D36"/>
    <mergeCell ref="O37:O39"/>
    <mergeCell ref="O33:O36"/>
    <mergeCell ref="E29:E32"/>
    <mergeCell ref="G38:I38"/>
    <mergeCell ref="O29:O32"/>
    <mergeCell ref="N54:N57"/>
    <mergeCell ref="D46:D48"/>
    <mergeCell ref="E46:E48"/>
    <mergeCell ref="N46:N48"/>
    <mergeCell ref="N43:N45"/>
    <mergeCell ref="O50:O52"/>
    <mergeCell ref="E37:E39"/>
    <mergeCell ref="N50:N52"/>
    <mergeCell ref="D29:D32"/>
    <mergeCell ref="A43:A45"/>
    <mergeCell ref="D43:D45"/>
    <mergeCell ref="E43:E45"/>
    <mergeCell ref="A79:A81"/>
    <mergeCell ref="B67:B69"/>
    <mergeCell ref="D67:D69"/>
    <mergeCell ref="B50:B52"/>
    <mergeCell ref="D50:D52"/>
    <mergeCell ref="E50:E52"/>
    <mergeCell ref="B46:B48"/>
    <mergeCell ref="B100:B102"/>
    <mergeCell ref="D105:D107"/>
    <mergeCell ref="O89:O91"/>
    <mergeCell ref="D89:D91"/>
    <mergeCell ref="A93:A95"/>
    <mergeCell ref="B93:B95"/>
    <mergeCell ref="E89:E91"/>
    <mergeCell ref="O93:O95"/>
    <mergeCell ref="A97:A99"/>
    <mergeCell ref="D97:D99"/>
    <mergeCell ref="F118:N118"/>
    <mergeCell ref="G125:I125"/>
    <mergeCell ref="A89:A91"/>
    <mergeCell ref="B43:B45"/>
    <mergeCell ref="A100:A102"/>
    <mergeCell ref="D100:D102"/>
    <mergeCell ref="E100:E102"/>
    <mergeCell ref="N105:N107"/>
    <mergeCell ref="A105:A107"/>
    <mergeCell ref="B105:B107"/>
    <mergeCell ref="B706:O706"/>
    <mergeCell ref="G726:I726"/>
    <mergeCell ref="E105:E107"/>
    <mergeCell ref="F126:N126"/>
    <mergeCell ref="O105:O107"/>
    <mergeCell ref="O100:O102"/>
    <mergeCell ref="F119:N119"/>
    <mergeCell ref="F129:N129"/>
    <mergeCell ref="B112:O112"/>
    <mergeCell ref="F117:N117"/>
    <mergeCell ref="G712:I712"/>
    <mergeCell ref="G720:I720"/>
    <mergeCell ref="B742:O742"/>
    <mergeCell ref="B728:O728"/>
    <mergeCell ref="G733:I733"/>
    <mergeCell ref="G739:I739"/>
    <mergeCell ref="B741:O741"/>
    <mergeCell ref="B721:O721"/>
    <mergeCell ref="B734:O734"/>
    <mergeCell ref="G645:I645"/>
    <mergeCell ref="G653:I653"/>
    <mergeCell ref="G660:I660"/>
    <mergeCell ref="B700:O700"/>
    <mergeCell ref="G673:I673"/>
    <mergeCell ref="B647:O647"/>
    <mergeCell ref="G683:I683"/>
    <mergeCell ref="G690:I690"/>
    <mergeCell ref="B655:O655"/>
    <mergeCell ref="B664:O664"/>
    <mergeCell ref="B552:O552"/>
    <mergeCell ref="B559:O559"/>
    <mergeCell ref="B503:O503"/>
    <mergeCell ref="B89:B91"/>
    <mergeCell ref="G235:I235"/>
    <mergeCell ref="G243:I243"/>
    <mergeCell ref="F511:N511"/>
    <mergeCell ref="F472:N472"/>
    <mergeCell ref="B108:O108"/>
    <mergeCell ref="B111:O111"/>
    <mergeCell ref="F481:N481"/>
    <mergeCell ref="F488:N488"/>
    <mergeCell ref="F499:N499"/>
    <mergeCell ref="B475:O475"/>
    <mergeCell ref="B483:O483"/>
    <mergeCell ref="B439:O439"/>
    <mergeCell ref="G443:I443"/>
    <mergeCell ref="B685:O685"/>
    <mergeCell ref="B675:O675"/>
    <mergeCell ref="G500:I500"/>
    <mergeCell ref="G510:I510"/>
    <mergeCell ref="G519:I519"/>
    <mergeCell ref="G529:I529"/>
    <mergeCell ref="B532:O532"/>
    <mergeCell ref="G540:I540"/>
    <mergeCell ref="B543:O543"/>
    <mergeCell ref="B514:O514"/>
    <mergeCell ref="G697:I697"/>
    <mergeCell ref="G705:I705"/>
    <mergeCell ref="G550:I550"/>
    <mergeCell ref="G557:I557"/>
    <mergeCell ref="F661:N661"/>
    <mergeCell ref="F768:N768"/>
    <mergeCell ref="B646:O646"/>
    <mergeCell ref="B692:O692"/>
    <mergeCell ref="B640:O640"/>
    <mergeCell ref="B715:O715"/>
  </mergeCells>
  <hyperlinks>
    <hyperlink ref="F159" location="Коммерсантъ!D11" display="ДЕТАЛИЗАЦИЯ"/>
    <hyperlink ref="F307" location="Коммерсантъ!D17" display="ДЕТАЛИЗАЦИЯ"/>
    <hyperlink ref="F330" location="Коммерсантъ!D20" display="ДЕТАЛИЗАЦИЯ"/>
    <hyperlink ref="F321" location="Коммерсантъ!D18" display="ДЕТАЛИЗАЦИЯ"/>
    <hyperlink ref="F345" location="Коммерсантъ!D19" display="ДЕТАЛИЗАЦИЯ"/>
    <hyperlink ref="F359" location="Коммерсантъ!D23" display="ДЕТАЛИЗАЦИЯ"/>
    <hyperlink ref="F410" location="Коммерсантъ!D27" display="ДЕТАЛИЗАЦИЯ"/>
    <hyperlink ref="F384" location="Коммерсантъ!D28" display="ДЕТАЛИЗАЦИЯ"/>
    <hyperlink ref="F394" location="Коммерсантъ!D25" display="ДЕТАЛИЗАЦИЯ"/>
    <hyperlink ref="F404" location="Коммерсантъ!D26" display="ДЕТАЛИЗАЦИЯ"/>
    <hyperlink ref="F417" location="Коммерсантъ!D30" display="ДЕТАЛИЗАЦИЯ"/>
    <hyperlink ref="F495" location="Коммерсантъ!D42" display="ДЕТАЛИЗАЦИЯ"/>
    <hyperlink ref="F477" location="Коммерсантъ!D34" display="ДЕТАЛИЗАЦИЯ"/>
    <hyperlink ref="F516" location="Коммерсантъ!D45" display="ДЕТАЛИЗАЦИЯ"/>
    <hyperlink ref="F485" location="Коммерсантъ!D35" display="ДЕТАЛИЗАЦИЯ"/>
    <hyperlink ref="F564" location="Коммерсантъ!D40" display="ДЕТАЛИЗАЦИЯ"/>
    <hyperlink ref="F546" location="Коммерсантъ!D38" display="ДЕТАЛИЗАЦИЯ"/>
    <hyperlink ref="F582" location="Коммерсантъ!D41" display="ДЕТАЛИЗАЦИЯ"/>
    <hyperlink ref="F468" location="Коммерсантъ!D33" display="ДЕТАЛИЗАЦИЯ"/>
    <hyperlink ref="F459" location="Коммерсантъ!D32" display="ДЕТАЛИЗАЦИЯ"/>
    <hyperlink ref="F554" location="Коммерсантъ!D39" display="ДЕТАЛИЗАЦИЯ"/>
    <hyperlink ref="F525" location="Коммерсантъ!D36" display="ДЕТАЛИЗАЦИЯ"/>
    <hyperlink ref="F575" location="Коммерсантъ!D44" display="ДЕТАЛИЗАЦИЯ"/>
    <hyperlink ref="F536" location="Коммерсантъ!D37" display="ДЕТАЛИЗАЦИЯ"/>
    <hyperlink ref="F372" location="Коммерсантъ!D24" display="ДЕТАЛИЗАЦИЯ"/>
    <hyperlink ref="F596" location="Коммерсантъ!D48" display="ДЕТАЛИЗАЦИЯ"/>
    <hyperlink ref="F605" location="Коммерсантъ!D47" display="ДЕТАЛИЗАЦИЯ"/>
    <hyperlink ref="F614" location="Коммерсантъ!D49" display="ДЕТАЛИЗАЦИЯ"/>
    <hyperlink ref="F625" location="Коммерсантъ!D51" display="ДЕТАЛИЗАЦИЯ"/>
    <hyperlink ref="F635" location="Коммерсантъ!D50" display="ДЕТАЛИЗАЦИЯ"/>
    <hyperlink ref="F657" location="Коммерсантъ!D57" display="ДЕТАЛИЗАЦИЯ"/>
    <hyperlink ref="F669" location="Коммерсантъ!D59" display="ДЕТАЛИЗАЦИЯ"/>
    <hyperlink ref="F679" location="Коммерсантъ!D60" display="ДЕТАЛИЗАЦИЯ"/>
    <hyperlink ref="F687" location="Коммерсантъ!D65" display="ДЕТАЛИЗАЦИЯ"/>
    <hyperlink ref="F694" location="Коммерсантъ!D54" display="ДЕТАЛИЗАЦИЯ"/>
    <hyperlink ref="F717" location="Коммерсантъ!D61" display="ДЕТАЛИЗАЦИЯ"/>
    <hyperlink ref="F649" location="Коммерсантъ!D56" display="ДЕТАЛИЗАЦИЯ"/>
    <hyperlink ref="F702" location="Коммерсантъ!D55" display="ДЕТАЛИЗАЦИЯ"/>
    <hyperlink ref="F723" location="Коммерсантъ!D62" display="ДЕТАЛИЗАЦИЯ"/>
    <hyperlink ref="F709" location="Коммерсантъ!D58" display="ДЕТАЛИЗАЦИЯ"/>
    <hyperlink ref="F736" location="Коммерсантъ!D64" display="ДЕТАЛИЗАЦИЯ"/>
    <hyperlink ref="F730" location="Коммерсантъ!D63" display="ДЕТАЛИЗАЦИЯ"/>
    <hyperlink ref="F744" location="Коммерсантъ!D67" display="ДЕТАЛИЗАЦИЯ"/>
    <hyperlink ref="F762" location="Коммерсантъ!D68" display="ДЕТАЛИЗАЦИЯ"/>
    <hyperlink ref="F769" location="Коммерсантъ!D73" display="ДЕТАЛИЗАЦИЯ"/>
    <hyperlink ref="F776" location="Коммерсантъ!D70" display="ДЕТАЛИЗАЦИЯ"/>
    <hyperlink ref="F320" location="'Коммерсантъ (понедельник)'!D14" display="ДЕТАЛИЗАЦИЯ"/>
    <hyperlink ref="F329" location="'Коммерсантъ (понедельник)'!D13" display="ДЕТАЛИЗАЦИЯ"/>
    <hyperlink ref="F344" location="'Коммерсантъ (понедельник)'!D15" display="ДЕТАЛИЗАЦИЯ"/>
    <hyperlink ref="F506" location="Коммерсантъ!D43" display="ДЕТАЛИЗАЦИЯ"/>
    <hyperlink ref="F642" location="Коммерсантъ!D52" display="ДЕТАЛИЗАЦИЯ"/>
    <hyperlink ref="F756" location="Коммерсантъ!D72" display="ДЕТАЛИЗАЦИЯ"/>
    <hyperlink ref="F784" location="Коммерсантъ!D69" display="ДЕТАЛИЗАЦИЯ"/>
    <hyperlink ref="F795" location="Коммерсантъ!D71" display="ДЕТАЛИЗАЦИЯ"/>
    <hyperlink ref="C137" location="'РГ-Неделя'!B9" display="Белгородская область"/>
    <hyperlink ref="C152" location="'РГ-Неделя'!B11" display="Владимирская область"/>
    <hyperlink ref="C163" location="'РГ-Неделя'!B12" display="Воронежская область"/>
    <hyperlink ref="C169" location="'РГ-Неделя'!B14" display="Ивановская область"/>
    <hyperlink ref="C180" location="'РГ-Неделя'!B15" display="Калужская область"/>
    <hyperlink ref="C188" location="'РГ-Неделя'!B16" display="Костромская область"/>
    <hyperlink ref="C197" location="'РГ-Неделя'!B17" display="Курская область"/>
    <hyperlink ref="C205" location="'РГ-Неделя'!B18" display="Липецкая область"/>
    <hyperlink ref="C212" location="'РГ-Неделя'!B20" display="Московская область"/>
    <hyperlink ref="C228" location="'РГ-Неделя'!B22" display="Рязанская область"/>
    <hyperlink ref="C235" location="'РГ-Неделя'!B23" display="Смоленская область"/>
    <hyperlink ref="C250" location="'РГ-Неделя'!B25" display="Тверская область"/>
    <hyperlink ref="C257" location="'РГ-Неделя'!B26" display="Тульская область"/>
    <hyperlink ref="C267" location="'РГ-Неделя'!B27" display="Ярославская область"/>
    <hyperlink ref="C285" location="'РГ-Неделя'!B29" display="Архангельская область"/>
    <hyperlink ref="C293" location="'РГ-Неделя'!B30" display="Вологодская область"/>
    <hyperlink ref="C302" location="'РГ-Неделя'!B31" display="Калининградская область"/>
    <hyperlink ref="C308" location="'РГ-Неделя'!B32" display="Ленинградская область"/>
    <hyperlink ref="C315" location="'РГ-Неделя'!B33" display="Мурманская область"/>
    <hyperlink ref="C325" location="'РГ-Неделя'!B35" display="Новгородская область"/>
    <hyperlink ref="C349" location="'РГ-Неделя'!B36" display="Псковская область"/>
    <hyperlink ref="C334" location="'РГ-Неделя'!B37" display="Республика Карелия"/>
    <hyperlink ref="C340" location="'РГ-Неделя'!B38" display="Республика Коми"/>
    <hyperlink ref="C279" location="'РГ-Неделя'!B39" display="Санкт-Петербург"/>
    <hyperlink ref="C376" location="'РГ-Неделя'!B42" display="Волгоградская область"/>
    <hyperlink ref="C363" location="'РГ-Неделя'!B41" display="Астраханская область"/>
    <hyperlink ref="C398" location="'РГ-Неделя'!B43" display="Краснодарский край"/>
    <hyperlink ref="C413" location="'РГ-Неделя'!B45" display="Республика Калмыкия"/>
    <hyperlink ref="C389" location="'РГ-Неделя'!B46" display="Ростовская область"/>
    <hyperlink ref="C438" location="'РГ-Неделя'!B48" display="Кабардино-Балкарская Республика"/>
    <hyperlink ref="C432" location="'РГ-Неделя'!B49" display="Карачаево-Черкесская Республика"/>
    <hyperlink ref="C453" location="'РГ-Неделя'!B50" display="Республика Дагестан"/>
    <hyperlink ref="C448" location="'РГ-Неделя'!B51" display="Республика Ингушетия"/>
    <hyperlink ref="C427" location="'РГ-Неделя'!B52" display="Республика Северная Осетия-Алания"/>
    <hyperlink ref="C421" location="'РГ-Неделя'!B53" display="Ставропольский край"/>
    <hyperlink ref="C443" location="'РГ-Неделя'!B54" display="Чеченская Республика"/>
    <hyperlink ref="C463" location="'РГ-Неделя'!B56" display="Кировская область"/>
    <hyperlink ref="C473" location="'РГ-Неделя'!B57" display="Нижегородская область"/>
    <hyperlink ref="C480" location="'РГ-Неделя'!B58" display="Оренбургская область"/>
    <hyperlink ref="C489" location="'РГ-Неделя'!B59" display="Пензенская область"/>
    <hyperlink ref="C529" location="'РГ-Неделя'!B60" display="Пермская область"/>
    <hyperlink ref="C540" location="'РГ-Неделя'!B61" display="Республика Башкортостан"/>
    <hyperlink ref="C550" location="'РГ-Неделя'!B62" display="Республика Марий Эл"/>
    <hyperlink ref="C557" location="'РГ-Неделя'!B63" display="Республика Мордовия"/>
    <hyperlink ref="C568" location="'РГ-Неделя'!B64" display="Республика Татарстан"/>
    <hyperlink ref="C500" location="'РГ-Неделя'!B65" display="Самарская область"/>
    <hyperlink ref="C510" location="'РГ-Неделя'!B66" display="Саратовская область"/>
    <hyperlink ref="C578" location="'РГ-Неделя'!B67" display="Удмуртская Республика"/>
    <hyperlink ref="C519" location="'РГ-Неделя'!B68" display="Ульяновская область"/>
    <hyperlink ref="C586" location="'РГ-Неделя'!B69" display="Чувашская Республика"/>
    <hyperlink ref="C609" location="'РГ-Неделя'!B71" display="Курганская область"/>
    <hyperlink ref="C600" location="'РГ-Неделя'!B72" display="Свердловская область"/>
    <hyperlink ref="C617" location="'РГ-Неделя'!B73" display="Тюменская область"/>
    <hyperlink ref="C629" location="'РГ-Неделя'!B76" display="Челябинская область"/>
    <hyperlink ref="C645" location="'РГ-Неделя'!B77" display="Ямало-Ненецкий АО"/>
    <hyperlink ref="C697" location="'РГ-Неделя'!B80" display="Алтайский край"/>
    <hyperlink ref="C712" location="'РГ-Неделя'!B84" display="Красноярский край"/>
    <hyperlink ref="C673" location="'РГ-Неделя'!B87" display="Новосибирская область"/>
    <hyperlink ref="C683" location="'РГ-Неделя'!B88" display="Омская область"/>
    <hyperlink ref="C720" location="'РГ-Неделя'!B80" display="Республика Алтай"/>
    <hyperlink ref="C726" location="'РГ-Неделя'!B90" display="Республика Бурятия"/>
    <hyperlink ref="C739" location="'РГ-Неделя'!B92" display="Республика Хакасия"/>
    <hyperlink ref="C690" location="'РГ-Неделя'!B93" display="Томская область"/>
    <hyperlink ref="C747" location="'РГ-Неделя'!B96" display="Амурская область"/>
    <hyperlink ref="C765" location="'РГ-Неделя'!B97" display="Еврейская АО"/>
    <hyperlink ref="C787" location="'РГ-Неделя'!B98" display="Камчатская область"/>
    <hyperlink ref="C753" location="'РГ-Неделя'!B99" display="Магаданская область"/>
    <hyperlink ref="C780" location="'РГ-Неделя'!B100" display="Приморский край"/>
    <hyperlink ref="C798" location="'РГ-Неделя'!B101" display="Республика Саха (Якутия)"/>
    <hyperlink ref="C759" location="'РГ-Неделя'!B102" display="Сахалинская область"/>
    <hyperlink ref="C772" location="'РГ-Неделя'!B104" display="Хабаровский край"/>
    <hyperlink ref="C792" location="'РГ-Неделя'!B105" display="Чукотский АО"/>
    <hyperlink ref="C355" location="'РГ-Неделя'!B34" display="Ненецкий АО"/>
    <hyperlink ref="C407" location="'РГ-Неделя'!B44" display="Республика Адыгея"/>
    <hyperlink ref="C733" location="'РГ-Неделя'!B91" display="Республика Тыва"/>
    <hyperlink ref="F306" location="'Коммерсантъ (понедельник)'!D12" display="ДЕТАЛИЗАЦИЯ"/>
    <hyperlink ref="F274" location="'Коммерсантъ (понедельник)'!D11" display="ДЕТАЛИЗАЦИЯ"/>
    <hyperlink ref="F239" location="Коммерсантъ!D15" display="ДЕТАЛИЗАЦИЯ"/>
    <hyperlink ref="F201" location="Коммерсантъ!D13" display="ДЕТАЛИЗАЦИЯ"/>
    <hyperlink ref="F193" location="Коммерсантъ!D12" display="ДЕТАЛИЗАЦИЯ"/>
    <hyperlink ref="F133" location="Коммерсантъ!D10" display="ДЕТАЛИЗАЦИЯ"/>
    <hyperlink ref="F216" location="Коммерсантъ!D14" display="ДЕТАЛИЗАЦИЯ"/>
    <hyperlink ref="F114" location="'Аргументы и Факты'!C9" display="ДЕТАЛИЗАЦИЯ"/>
    <hyperlink ref="F208" location="'Аргументы и Факты'!C10" display="ДЕТАЛИЗАЦИЯ"/>
    <hyperlink ref="F789" location="'Аргументы и Факты'!C11" display="ДЕТАЛИЗАЦИЯ"/>
    <hyperlink ref="F272" location="'Аргументы и Факты'!C29" display="ДЕТАЛИЗАЦИЯ"/>
    <hyperlink ref="F305" location="'Аргументы и Факты'!C30" display="ДЕТАЛИЗАЦИЯ"/>
    <hyperlink ref="F282" location="'Аргументы и Факты'!C31" display="ДЕТАЛИЗАЦИЯ"/>
    <hyperlink ref="F352" location="'Аргументы и Факты'!C32" display="ДЕТАЛИЗАЦИЯ"/>
    <hyperlink ref="F367" location="'Аргументы и Факты'!C42" display="ДЕТАЛИЗАЦИЯ"/>
    <hyperlink ref="F409" location="'Аргументы и Факты'!C43" display="ДЕТАЛИЗАЦИЯ"/>
    <hyperlink ref="F416" location="'Аргументы и Факты'!C48" display="ДЕТАЛИЗАЦИЯ"/>
    <hyperlink ref="F424" location="'Аргументы и Факты'!C49" display="ДЕТАЛИЗАЦИЯ"/>
    <hyperlink ref="F429" location="'Аргументы и Факты'!C50" display="ДЕТАЛИЗАЦИЯ"/>
    <hyperlink ref="F435" location="'Аргументы и Факты'!C51" display="ДЕТАЛИЗАЦИЯ"/>
    <hyperlink ref="F440" location="'Аргументы и Факты'!C52" display="ДЕТАЛИЗАЦИЯ"/>
    <hyperlink ref="F445" location="'Аргументы и Факты'!C53" display="ДЕТАЛИЗАЦИЯ"/>
    <hyperlink ref="F604" location="'Аргументы и Факты'!C72" display="ДЕТАЛИЗАЦИЯ"/>
    <hyperlink ref="F612" location="'Аргументы и Факты'!C74" display="ДЕТАЛИЗАЦИЯ"/>
    <hyperlink ref="F621" location="'Аргументы и Факты'!C73" display="ДЕТАЛИЗАЦИЯ"/>
    <hyperlink ref="F641" location="'Аргументы и Факты'!C75" display="ДЕТАЛИЗАЦИЯ"/>
    <hyperlink ref="F693" location="'Аргументы и Факты'!C83" display="ДЕТАЛИЗАЦИЯ"/>
    <hyperlink ref="F716" location="'Аргументы и Факты'!C84" display="ДЕТАЛИЗАЦИЯ"/>
    <hyperlink ref="F707" location="'Аргументы и Факты'!C87" display="ДЕТАЛИЗАЦИЯ"/>
    <hyperlink ref="F729" location="'Аргументы и Факты'!C88" display="ДЕТАЛИЗАЦИЯ"/>
    <hyperlink ref="F735" location="'Аргументы и Факты'!C89" display="ДЕТАЛИЗАЦИЯ"/>
    <hyperlink ref="F767" location="'Аргументы и Факты'!C95" display="ДЕТАЛИЗАЦИЯ"/>
    <hyperlink ref="F761" location="'Аргументы и Факты'!C94" display="ДЕТАЛИЗАЦИЯ"/>
    <hyperlink ref="B4" r:id="rId1" display="www.press-abc.ru"/>
    <hyperlink ref="F275" location="Коммерсантъ!D21" display="ДЕТАЛИЗАЦИЯ"/>
    <hyperlink ref="C660" location="'РГ-Неделя'!B83" display="Кемеровская область"/>
    <hyperlink ref="C653" location="'РГ-Неделя'!B81" display="Иркутская область"/>
    <hyperlink ref="C638" location="'РГ-Неделя'!B75" display="Ханты-Мансийский АО"/>
    <hyperlink ref="C243" location="'РГ-Неделя'!B24" display="Тамбовская область"/>
    <hyperlink ref="C221" location="'РГ-Неделя'!B21" display="Орловская область"/>
    <hyperlink ref="C705" location="'РГ-Неделя'!B94" display="Читинская область"/>
    <hyperlink ref="C125" location="'РГ-Неделя'!B19" display="Москва"/>
    <hyperlink ref="C145" location="'РГ-Неделя'!B9" display="Брянская область"/>
  </hyperlinks>
  <printOptions horizontalCentered="1"/>
  <pageMargins left="0.15748031496062992" right="0.15748031496062992" top="0.1968503937007874" bottom="0.15748031496062992" header="0.15748031496062992" footer="0.15748031496062992"/>
  <pageSetup fitToHeight="33" fitToWidth="1" horizontalDpi="600" verticalDpi="600" orientation="landscape" paperSize="9" scale="49" r:id="rId3"/>
  <ignoredErrors>
    <ignoredError sqref="G22:I22 F26:I26 F29:I29 F79:I79 K26:M26 K79:M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1"/>
  <sheetViews>
    <sheetView zoomScale="70" zoomScaleNormal="70" zoomScalePageLayoutView="0" workbookViewId="0" topLeftCell="A3">
      <pane ySplit="4" topLeftCell="A94" activePane="bottomLeft" state="frozen"/>
      <selection pane="topLeft" activeCell="A3" sqref="A3"/>
      <selection pane="bottomLeft" activeCell="A4" sqref="A4:M4"/>
    </sheetView>
  </sheetViews>
  <sheetFormatPr defaultColWidth="9.140625" defaultRowHeight="15"/>
  <cols>
    <col min="1" max="1" width="30.421875" style="117" customWidth="1"/>
    <col min="2" max="2" width="27.00390625" style="117" customWidth="1"/>
    <col min="3" max="3" width="37.421875" style="117" customWidth="1"/>
    <col min="4" max="4" width="15.140625" style="334" customWidth="1"/>
    <col min="5" max="5" width="15.7109375" style="334" customWidth="1"/>
    <col min="6" max="6" width="19.57421875" style="119" customWidth="1"/>
    <col min="7" max="7" width="14.28125" style="119" customWidth="1"/>
    <col min="8" max="8" width="14.421875" style="119" bestFit="1" customWidth="1"/>
    <col min="9" max="9" width="15.140625" style="119" customWidth="1"/>
    <col min="10" max="10" width="14.421875" style="148" hidden="1" customWidth="1"/>
    <col min="11" max="11" width="20.7109375" style="119" customWidth="1"/>
    <col min="12" max="12" width="21.140625" style="148" customWidth="1"/>
    <col min="13" max="13" width="20.8515625" style="148" customWidth="1"/>
    <col min="14" max="16" width="9.140625" style="5" customWidth="1"/>
    <col min="17" max="17" width="8.140625" style="5" customWidth="1"/>
    <col min="18" max="16384" width="9.140625" style="5" customWidth="1"/>
  </cols>
  <sheetData>
    <row r="1" spans="1:14" s="151" customFormat="1" ht="15.75" customHeight="1" hidden="1">
      <c r="A1" s="569"/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</row>
    <row r="2" spans="1:14" s="151" customFormat="1" ht="15.75" customHeight="1" hidden="1">
      <c r="A2" s="571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</row>
    <row r="3" spans="1:16" s="15" customFormat="1" ht="73.5" customHeight="1">
      <c r="A3" s="564" t="s">
        <v>609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19"/>
    </row>
    <row r="4" spans="1:13" ht="21.75" customHeight="1">
      <c r="A4" s="572" t="s">
        <v>616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3"/>
    </row>
    <row r="5" spans="1:13" ht="45.75" customHeight="1">
      <c r="A5" s="563" t="s">
        <v>563</v>
      </c>
      <c r="B5" s="563" t="s">
        <v>564</v>
      </c>
      <c r="C5" s="563" t="s">
        <v>261</v>
      </c>
      <c r="D5" s="575" t="s">
        <v>534</v>
      </c>
      <c r="E5" s="562" t="s">
        <v>139</v>
      </c>
      <c r="F5" s="560" t="s">
        <v>535</v>
      </c>
      <c r="G5" s="557" t="s">
        <v>171</v>
      </c>
      <c r="H5" s="558"/>
      <c r="I5" s="558"/>
      <c r="J5" s="559"/>
      <c r="K5" s="560" t="s">
        <v>565</v>
      </c>
      <c r="L5" s="489" t="s">
        <v>566</v>
      </c>
      <c r="M5" s="560" t="s">
        <v>0</v>
      </c>
    </row>
    <row r="6" spans="1:13" ht="38.25" customHeight="1">
      <c r="A6" s="574"/>
      <c r="B6" s="502"/>
      <c r="C6" s="574"/>
      <c r="D6" s="576"/>
      <c r="E6" s="563"/>
      <c r="F6" s="561"/>
      <c r="G6" s="133" t="s">
        <v>167</v>
      </c>
      <c r="H6" s="133" t="s">
        <v>168</v>
      </c>
      <c r="I6" s="131" t="s">
        <v>170</v>
      </c>
      <c r="J6" s="132" t="s">
        <v>169</v>
      </c>
      <c r="K6" s="561"/>
      <c r="L6" s="490"/>
      <c r="M6" s="561"/>
    </row>
    <row r="7" spans="1:13" s="15" customFormat="1" ht="18" customHeight="1">
      <c r="A7" s="348" t="s">
        <v>536</v>
      </c>
      <c r="B7" s="59"/>
      <c r="C7" s="60"/>
      <c r="D7" s="353"/>
      <c r="E7" s="354"/>
      <c r="F7" s="355"/>
      <c r="G7" s="355"/>
      <c r="H7" s="355"/>
      <c r="I7" s="356"/>
      <c r="J7" s="355"/>
      <c r="K7" s="355"/>
      <c r="L7" s="355"/>
      <c r="M7" s="357"/>
    </row>
    <row r="8" spans="1:13" ht="16.5" customHeight="1">
      <c r="A8" s="134" t="s">
        <v>172</v>
      </c>
      <c r="B8" s="135"/>
      <c r="C8" s="135"/>
      <c r="D8" s="358"/>
      <c r="E8" s="358"/>
      <c r="F8" s="359"/>
      <c r="G8" s="360"/>
      <c r="H8" s="360"/>
      <c r="I8" s="360"/>
      <c r="J8" s="360"/>
      <c r="K8" s="360"/>
      <c r="L8" s="360"/>
      <c r="M8" s="361"/>
    </row>
    <row r="9" spans="1:13" ht="13.5" customHeight="1">
      <c r="A9" s="550" t="s">
        <v>1</v>
      </c>
      <c r="B9" s="550" t="s">
        <v>2</v>
      </c>
      <c r="C9" s="167" t="s">
        <v>266</v>
      </c>
      <c r="D9" s="553">
        <v>4955101</v>
      </c>
      <c r="E9" s="553">
        <v>13</v>
      </c>
      <c r="F9" s="553">
        <v>381161.6153846154</v>
      </c>
      <c r="G9" s="553">
        <v>39907.92307692308</v>
      </c>
      <c r="H9" s="553">
        <v>307854.6153846154</v>
      </c>
      <c r="I9" s="553">
        <v>33399.07692307692</v>
      </c>
      <c r="J9" s="553">
        <v>381161.6153846154</v>
      </c>
      <c r="K9" s="553">
        <v>300289.0769230769</v>
      </c>
      <c r="L9" s="553">
        <v>47473.46153846154</v>
      </c>
      <c r="M9" s="553">
        <v>333688.1538461538</v>
      </c>
    </row>
    <row r="10" spans="1:13" ht="14.25" customHeight="1">
      <c r="A10" s="544"/>
      <c r="B10" s="544"/>
      <c r="C10" s="168" t="s">
        <v>181</v>
      </c>
      <c r="D10" s="494"/>
      <c r="E10" s="494"/>
      <c r="F10" s="494"/>
      <c r="G10" s="494"/>
      <c r="H10" s="494"/>
      <c r="I10" s="494"/>
      <c r="J10" s="494"/>
      <c r="K10" s="494"/>
      <c r="L10" s="494"/>
      <c r="M10" s="494"/>
    </row>
    <row r="11" spans="1:13" ht="14.25" customHeight="1">
      <c r="A11" s="545"/>
      <c r="B11" s="545"/>
      <c r="C11" s="171" t="s">
        <v>253</v>
      </c>
      <c r="D11" s="495"/>
      <c r="E11" s="495"/>
      <c r="F11" s="495"/>
      <c r="G11" s="495"/>
      <c r="H11" s="495"/>
      <c r="I11" s="495"/>
      <c r="J11" s="495"/>
      <c r="K11" s="495"/>
      <c r="L11" s="495"/>
      <c r="M11" s="495"/>
    </row>
    <row r="12" spans="1:13" ht="14.25" customHeight="1">
      <c r="A12" s="185" t="s">
        <v>3</v>
      </c>
      <c r="B12" s="123" t="s">
        <v>4</v>
      </c>
      <c r="C12" s="168" t="s">
        <v>173</v>
      </c>
      <c r="D12" s="324">
        <v>189711</v>
      </c>
      <c r="E12" s="321">
        <v>13</v>
      </c>
      <c r="F12" s="164">
        <v>14593.153846153846</v>
      </c>
      <c r="G12" s="164">
        <v>7000.461538461538</v>
      </c>
      <c r="H12" s="164">
        <v>7524.307692307692</v>
      </c>
      <c r="I12" s="164">
        <v>68.38461538461539</v>
      </c>
      <c r="J12" s="164">
        <v>14593.153846153846</v>
      </c>
      <c r="K12" s="164">
        <v>13546.76923076923</v>
      </c>
      <c r="L12" s="164">
        <v>978</v>
      </c>
      <c r="M12" s="164">
        <v>13615.153846153846</v>
      </c>
    </row>
    <row r="13" spans="1:13" ht="14.25" customHeight="1">
      <c r="A13" s="186" t="s">
        <v>5</v>
      </c>
      <c r="B13" s="187" t="s">
        <v>287</v>
      </c>
      <c r="C13" s="175" t="s">
        <v>174</v>
      </c>
      <c r="D13" s="324">
        <v>116492</v>
      </c>
      <c r="E13" s="321">
        <v>13</v>
      </c>
      <c r="F13" s="164">
        <v>8960.923076923076</v>
      </c>
      <c r="G13" s="164">
        <v>3778</v>
      </c>
      <c r="H13" s="164">
        <v>5146.153846153846</v>
      </c>
      <c r="I13" s="164">
        <v>36.76923076923077</v>
      </c>
      <c r="J13" s="164">
        <v>8960.923076923076</v>
      </c>
      <c r="K13" s="164">
        <v>8409.76923076923</v>
      </c>
      <c r="L13" s="164">
        <v>514.3846153846154</v>
      </c>
      <c r="M13" s="164">
        <v>8446.538461538461</v>
      </c>
    </row>
    <row r="14" spans="1:14" ht="14.25" customHeight="1">
      <c r="A14" s="174" t="s">
        <v>6</v>
      </c>
      <c r="B14" s="173" t="s">
        <v>7</v>
      </c>
      <c r="C14" s="175" t="s">
        <v>175</v>
      </c>
      <c r="D14" s="332">
        <v>168056</v>
      </c>
      <c r="E14" s="321">
        <v>13</v>
      </c>
      <c r="F14" s="165">
        <v>12927.384615384615</v>
      </c>
      <c r="G14" s="165">
        <v>3784.5384615384614</v>
      </c>
      <c r="H14" s="165">
        <v>9057.846153846154</v>
      </c>
      <c r="I14" s="165">
        <v>85</v>
      </c>
      <c r="J14" s="165">
        <v>12927.384615384615</v>
      </c>
      <c r="K14" s="335">
        <v>11550.076923076922</v>
      </c>
      <c r="L14" s="165">
        <v>1292.3076923076924</v>
      </c>
      <c r="M14" s="165">
        <v>11635.076923076922</v>
      </c>
      <c r="N14" s="151"/>
    </row>
    <row r="15" spans="1:14" ht="14.25" customHeight="1">
      <c r="A15" s="174" t="s">
        <v>8</v>
      </c>
      <c r="B15" s="173" t="s">
        <v>7</v>
      </c>
      <c r="C15" s="176" t="s">
        <v>177</v>
      </c>
      <c r="D15" s="332">
        <v>56601</v>
      </c>
      <c r="E15" s="321">
        <v>13</v>
      </c>
      <c r="F15" s="165">
        <v>4353.923076923077</v>
      </c>
      <c r="G15" s="165">
        <v>2020.3846153846155</v>
      </c>
      <c r="H15" s="165">
        <v>2274.6923076923076</v>
      </c>
      <c r="I15" s="165">
        <v>58.84615384615385</v>
      </c>
      <c r="J15" s="165">
        <v>4353.923076923077</v>
      </c>
      <c r="K15" s="335">
        <v>3972.7692307692305</v>
      </c>
      <c r="L15" s="165">
        <v>322.3076923076923</v>
      </c>
      <c r="M15" s="165">
        <v>4031.6153846153848</v>
      </c>
      <c r="N15" s="151"/>
    </row>
    <row r="16" spans="1:14" ht="15.75" customHeight="1">
      <c r="A16" s="185" t="s">
        <v>9</v>
      </c>
      <c r="B16" s="123" t="s">
        <v>4</v>
      </c>
      <c r="C16" s="176" t="s">
        <v>176</v>
      </c>
      <c r="D16" s="325">
        <v>274714</v>
      </c>
      <c r="E16" s="326">
        <v>13</v>
      </c>
      <c r="F16" s="165">
        <v>21131.846153846152</v>
      </c>
      <c r="G16" s="188">
        <v>7858.2307692307695</v>
      </c>
      <c r="H16" s="188">
        <v>13162.923076923076</v>
      </c>
      <c r="I16" s="188">
        <v>110.6923076923077</v>
      </c>
      <c r="J16" s="164">
        <v>21131.846153846152</v>
      </c>
      <c r="K16" s="164">
        <v>19286.53846153846</v>
      </c>
      <c r="L16" s="188">
        <v>1734.6153846153845</v>
      </c>
      <c r="M16" s="164">
        <v>19397.23076923077</v>
      </c>
      <c r="N16" s="147"/>
    </row>
    <row r="17" spans="1:14" ht="14.25" customHeight="1">
      <c r="A17" s="184" t="s">
        <v>10</v>
      </c>
      <c r="B17" s="170" t="s">
        <v>11</v>
      </c>
      <c r="C17" s="168" t="s">
        <v>178</v>
      </c>
      <c r="D17" s="325">
        <v>98916</v>
      </c>
      <c r="E17" s="326">
        <v>13</v>
      </c>
      <c r="F17" s="164">
        <v>7608.923076923077</v>
      </c>
      <c r="G17" s="164">
        <v>2554.846153846154</v>
      </c>
      <c r="H17" s="164">
        <v>4999.7692307692305</v>
      </c>
      <c r="I17" s="164">
        <v>54.30769230769231</v>
      </c>
      <c r="J17" s="164">
        <v>7608.923076923077</v>
      </c>
      <c r="K17" s="164">
        <v>6904.692307692308</v>
      </c>
      <c r="L17" s="164">
        <v>649.9230769230769</v>
      </c>
      <c r="M17" s="164">
        <v>6959</v>
      </c>
      <c r="N17" s="151"/>
    </row>
    <row r="18" spans="1:13" ht="14.25" customHeight="1">
      <c r="A18" s="184" t="s">
        <v>12</v>
      </c>
      <c r="B18" s="170" t="s">
        <v>13</v>
      </c>
      <c r="C18" s="168" t="s">
        <v>179</v>
      </c>
      <c r="D18" s="325">
        <v>78298</v>
      </c>
      <c r="E18" s="326">
        <v>13</v>
      </c>
      <c r="F18" s="164">
        <v>6022.923076923077</v>
      </c>
      <c r="G18" s="164">
        <v>2893.923076923077</v>
      </c>
      <c r="H18" s="164">
        <v>3088.923076923077</v>
      </c>
      <c r="I18" s="164">
        <v>40.07692307692308</v>
      </c>
      <c r="J18" s="164">
        <v>6022.923076923077</v>
      </c>
      <c r="K18" s="164">
        <v>5587.923076923077</v>
      </c>
      <c r="L18" s="164">
        <v>394.9230769230769</v>
      </c>
      <c r="M18" s="164">
        <v>5628</v>
      </c>
    </row>
    <row r="19" spans="1:13" ht="15.75" customHeight="1">
      <c r="A19" s="184" t="s">
        <v>14</v>
      </c>
      <c r="B19" s="170" t="s">
        <v>4</v>
      </c>
      <c r="C19" s="168" t="s">
        <v>180</v>
      </c>
      <c r="D19" s="325">
        <v>106772</v>
      </c>
      <c r="E19" s="164">
        <v>13</v>
      </c>
      <c r="F19" s="164">
        <v>8213.23076923077</v>
      </c>
      <c r="G19" s="164">
        <v>4241</v>
      </c>
      <c r="H19" s="164">
        <v>3909.769230769231</v>
      </c>
      <c r="I19" s="164">
        <v>62.46153846153846</v>
      </c>
      <c r="J19" s="164">
        <v>8213.23076923077</v>
      </c>
      <c r="K19" s="164">
        <v>7577.230769230769</v>
      </c>
      <c r="L19" s="164">
        <v>573.5384615384615</v>
      </c>
      <c r="M19" s="164">
        <v>7639.692307692308</v>
      </c>
    </row>
    <row r="20" spans="1:13" ht="15.75" customHeight="1">
      <c r="A20" s="184" t="s">
        <v>15</v>
      </c>
      <c r="B20" s="170" t="s">
        <v>4</v>
      </c>
      <c r="C20" s="168" t="s">
        <v>16</v>
      </c>
      <c r="D20" s="325">
        <v>112150</v>
      </c>
      <c r="E20" s="326">
        <v>13</v>
      </c>
      <c r="F20" s="164">
        <v>8626.923076923076</v>
      </c>
      <c r="G20" s="164">
        <v>2176.6923076923076</v>
      </c>
      <c r="H20" s="164">
        <v>6396.384615384615</v>
      </c>
      <c r="I20" s="164">
        <v>53.84615384615385</v>
      </c>
      <c r="J20" s="164">
        <v>8626.923076923076</v>
      </c>
      <c r="K20" s="164">
        <v>7460.153846153845</v>
      </c>
      <c r="L20" s="164">
        <v>1112.923076923077</v>
      </c>
      <c r="M20" s="164">
        <v>7513.999999999999</v>
      </c>
    </row>
    <row r="21" spans="1:13" ht="14.25" customHeight="1">
      <c r="A21" s="184" t="s">
        <v>17</v>
      </c>
      <c r="B21" s="170" t="s">
        <v>4</v>
      </c>
      <c r="C21" s="168" t="s">
        <v>182</v>
      </c>
      <c r="D21" s="325">
        <v>73964</v>
      </c>
      <c r="E21" s="326">
        <v>13</v>
      </c>
      <c r="F21" s="164">
        <v>5689.538461538462</v>
      </c>
      <c r="G21" s="164">
        <v>2220.3846153846152</v>
      </c>
      <c r="H21" s="164">
        <v>3415.230769230769</v>
      </c>
      <c r="I21" s="164">
        <v>53.92307692307692</v>
      </c>
      <c r="J21" s="164">
        <v>5689.538461538462</v>
      </c>
      <c r="K21" s="164">
        <v>4812</v>
      </c>
      <c r="L21" s="164">
        <v>823.6153846153846</v>
      </c>
      <c r="M21" s="164">
        <v>4865.923076923077</v>
      </c>
    </row>
    <row r="22" spans="1:13" ht="15.75" customHeight="1">
      <c r="A22" s="185" t="s">
        <v>18</v>
      </c>
      <c r="B22" s="123" t="s">
        <v>7</v>
      </c>
      <c r="C22" s="168" t="s">
        <v>183</v>
      </c>
      <c r="D22" s="325">
        <v>152115</v>
      </c>
      <c r="E22" s="326">
        <v>13</v>
      </c>
      <c r="F22" s="164">
        <v>11701.153846153846</v>
      </c>
      <c r="G22" s="164">
        <v>2367.4615384615386</v>
      </c>
      <c r="H22" s="164">
        <v>9273.461538461539</v>
      </c>
      <c r="I22" s="164">
        <v>60.23076923076923</v>
      </c>
      <c r="J22" s="164">
        <v>11701.153846153848</v>
      </c>
      <c r="K22" s="164">
        <v>10163.923076923078</v>
      </c>
      <c r="L22" s="164">
        <v>1477</v>
      </c>
      <c r="M22" s="164">
        <v>10224.153846153848</v>
      </c>
    </row>
    <row r="23" spans="1:13" ht="15.75" customHeight="1">
      <c r="A23" s="184" t="s">
        <v>19</v>
      </c>
      <c r="B23" s="170" t="s">
        <v>11</v>
      </c>
      <c r="C23" s="168" t="s">
        <v>184</v>
      </c>
      <c r="D23" s="325">
        <v>131574</v>
      </c>
      <c r="E23" s="326">
        <v>13</v>
      </c>
      <c r="F23" s="164">
        <v>10121.076923076924</v>
      </c>
      <c r="G23" s="164">
        <v>2832.923076923077</v>
      </c>
      <c r="H23" s="164">
        <v>7249.7692307692305</v>
      </c>
      <c r="I23" s="164">
        <v>38.38461538461539</v>
      </c>
      <c r="J23" s="164">
        <v>10121.076923076924</v>
      </c>
      <c r="K23" s="164">
        <v>9289.615384615385</v>
      </c>
      <c r="L23" s="164">
        <v>793.0769230769231</v>
      </c>
      <c r="M23" s="164">
        <v>9328</v>
      </c>
    </row>
    <row r="24" spans="1:13" ht="14.25" customHeight="1">
      <c r="A24" s="184" t="s">
        <v>20</v>
      </c>
      <c r="B24" s="170" t="s">
        <v>4</v>
      </c>
      <c r="C24" s="168" t="s">
        <v>185</v>
      </c>
      <c r="D24" s="325">
        <v>75841</v>
      </c>
      <c r="E24" s="325">
        <v>13</v>
      </c>
      <c r="F24" s="164">
        <v>5833.923076923077</v>
      </c>
      <c r="G24" s="164">
        <v>2749.3076923076924</v>
      </c>
      <c r="H24" s="164">
        <v>3031.076923076923</v>
      </c>
      <c r="I24" s="164">
        <v>53.53846153846154</v>
      </c>
      <c r="J24" s="164">
        <v>5833.923076923077</v>
      </c>
      <c r="K24" s="164">
        <v>5495.692307692308</v>
      </c>
      <c r="L24" s="164">
        <v>284.6923076923077</v>
      </c>
      <c r="M24" s="164">
        <v>5549.2307692307695</v>
      </c>
    </row>
    <row r="25" spans="1:13" ht="14.25" customHeight="1">
      <c r="A25" s="184" t="s">
        <v>21</v>
      </c>
      <c r="B25" s="170" t="s">
        <v>22</v>
      </c>
      <c r="C25" s="168" t="s">
        <v>186</v>
      </c>
      <c r="D25" s="325">
        <v>227219</v>
      </c>
      <c r="E25" s="326">
        <v>13</v>
      </c>
      <c r="F25" s="164">
        <v>17478.384615384617</v>
      </c>
      <c r="G25" s="164">
        <v>6639.461538461538</v>
      </c>
      <c r="H25" s="164">
        <v>10778.461538461539</v>
      </c>
      <c r="I25" s="164">
        <v>60.46153846153846</v>
      </c>
      <c r="J25" s="164">
        <v>17478.384615384617</v>
      </c>
      <c r="K25" s="164">
        <v>15833.846153846154</v>
      </c>
      <c r="L25" s="164">
        <v>1584.076923076923</v>
      </c>
      <c r="M25" s="164">
        <v>15894.307692307693</v>
      </c>
    </row>
    <row r="26" spans="1:13" ht="15.75" customHeight="1">
      <c r="A26" s="184" t="s">
        <v>23</v>
      </c>
      <c r="B26" s="170" t="s">
        <v>2</v>
      </c>
      <c r="C26" s="168" t="s">
        <v>187</v>
      </c>
      <c r="D26" s="325">
        <v>132505</v>
      </c>
      <c r="E26" s="326">
        <v>13</v>
      </c>
      <c r="F26" s="164">
        <v>10192.692307692309</v>
      </c>
      <c r="G26" s="164">
        <v>3552.923076923077</v>
      </c>
      <c r="H26" s="164">
        <v>6593.692307692308</v>
      </c>
      <c r="I26" s="164">
        <v>46.07692307692308</v>
      </c>
      <c r="J26" s="164">
        <v>10192.692307692309</v>
      </c>
      <c r="K26" s="164">
        <v>9408.461538461539</v>
      </c>
      <c r="L26" s="164">
        <v>738.1538461538462</v>
      </c>
      <c r="M26" s="164">
        <v>9454.538461538463</v>
      </c>
    </row>
    <row r="27" spans="1:13" ht="15.75" customHeight="1">
      <c r="A27" s="186" t="s">
        <v>24</v>
      </c>
      <c r="B27" s="187" t="s">
        <v>13</v>
      </c>
      <c r="C27" s="175" t="s">
        <v>188</v>
      </c>
      <c r="D27" s="332">
        <v>203204</v>
      </c>
      <c r="E27" s="362">
        <v>13</v>
      </c>
      <c r="F27" s="165">
        <v>15631.076923076924</v>
      </c>
      <c r="G27" s="165">
        <v>2877.846153846154</v>
      </c>
      <c r="H27" s="165">
        <v>12662.692307692309</v>
      </c>
      <c r="I27" s="165">
        <v>90.53846153846153</v>
      </c>
      <c r="J27" s="165">
        <v>15631.076923076924</v>
      </c>
      <c r="K27" s="165">
        <v>13558.461538461539</v>
      </c>
      <c r="L27" s="165">
        <v>1982.076923076923</v>
      </c>
      <c r="M27" s="165">
        <v>13649</v>
      </c>
    </row>
    <row r="28" spans="1:13" ht="15" customHeight="1">
      <c r="A28" s="134" t="s">
        <v>189</v>
      </c>
      <c r="B28" s="135"/>
      <c r="C28" s="135"/>
      <c r="D28" s="358"/>
      <c r="E28" s="358"/>
      <c r="F28" s="359"/>
      <c r="G28" s="360"/>
      <c r="H28" s="360"/>
      <c r="I28" s="360"/>
      <c r="J28" s="360"/>
      <c r="K28" s="360"/>
      <c r="L28" s="360"/>
      <c r="M28" s="361"/>
    </row>
    <row r="29" spans="1:13" ht="14.25" customHeight="1">
      <c r="A29" s="550" t="s">
        <v>25</v>
      </c>
      <c r="B29" s="550" t="s">
        <v>193</v>
      </c>
      <c r="C29" s="172" t="s">
        <v>193</v>
      </c>
      <c r="D29" s="553">
        <v>1651825</v>
      </c>
      <c r="E29" s="553">
        <v>13</v>
      </c>
      <c r="F29" s="553">
        <v>127063.46153846153</v>
      </c>
      <c r="G29" s="553">
        <v>19676</v>
      </c>
      <c r="H29" s="553">
        <v>107108.38461538461</v>
      </c>
      <c r="I29" s="553">
        <v>279.0769230769231</v>
      </c>
      <c r="J29" s="556">
        <v>127063.46153846153</v>
      </c>
      <c r="K29" s="553">
        <v>111059.07692307692</v>
      </c>
      <c r="L29" s="553">
        <v>15725.307692307691</v>
      </c>
      <c r="M29" s="553">
        <v>111338.15384615384</v>
      </c>
    </row>
    <row r="30" spans="1:13" ht="14.25" customHeight="1">
      <c r="A30" s="483"/>
      <c r="B30" s="483"/>
      <c r="C30" s="168" t="s">
        <v>196</v>
      </c>
      <c r="D30" s="494"/>
      <c r="E30" s="494"/>
      <c r="F30" s="494"/>
      <c r="G30" s="494"/>
      <c r="H30" s="494"/>
      <c r="I30" s="494"/>
      <c r="J30" s="555"/>
      <c r="K30" s="494"/>
      <c r="L30" s="494"/>
      <c r="M30" s="494"/>
    </row>
    <row r="31" spans="1:13" ht="15.75" customHeight="1">
      <c r="A31" s="543" t="s">
        <v>26</v>
      </c>
      <c r="B31" s="543" t="s">
        <v>319</v>
      </c>
      <c r="C31" s="168" t="s">
        <v>194</v>
      </c>
      <c r="D31" s="546">
        <v>227421</v>
      </c>
      <c r="E31" s="546">
        <v>13</v>
      </c>
      <c r="F31" s="546">
        <v>17493.923076923078</v>
      </c>
      <c r="G31" s="546">
        <v>6948.7692307692305</v>
      </c>
      <c r="H31" s="546">
        <v>10505.153846153846</v>
      </c>
      <c r="I31" s="546">
        <v>40</v>
      </c>
      <c r="J31" s="554">
        <v>17493.923076923078</v>
      </c>
      <c r="K31" s="546">
        <v>16268.000000000002</v>
      </c>
      <c r="L31" s="546">
        <v>1185.923076923077</v>
      </c>
      <c r="M31" s="546">
        <v>16308.000000000002</v>
      </c>
    </row>
    <row r="32" spans="1:13" ht="14.25" customHeight="1">
      <c r="A32" s="483"/>
      <c r="B32" s="483"/>
      <c r="C32" s="175" t="s">
        <v>202</v>
      </c>
      <c r="D32" s="494"/>
      <c r="E32" s="494"/>
      <c r="F32" s="494"/>
      <c r="G32" s="494"/>
      <c r="H32" s="494"/>
      <c r="I32" s="494"/>
      <c r="J32" s="555"/>
      <c r="K32" s="494"/>
      <c r="L32" s="494"/>
      <c r="M32" s="494"/>
    </row>
    <row r="33" spans="1:13" ht="14.25" customHeight="1">
      <c r="A33" s="185" t="s">
        <v>27</v>
      </c>
      <c r="B33" s="123" t="s">
        <v>318</v>
      </c>
      <c r="C33" s="176" t="s">
        <v>195</v>
      </c>
      <c r="D33" s="325">
        <v>110010</v>
      </c>
      <c r="E33" s="326">
        <v>13</v>
      </c>
      <c r="F33" s="164">
        <v>8462.307692307691</v>
      </c>
      <c r="G33" s="164">
        <v>3104.6923076923076</v>
      </c>
      <c r="H33" s="164">
        <v>5271.153846153846</v>
      </c>
      <c r="I33" s="164">
        <v>86.46153846153847</v>
      </c>
      <c r="J33" s="164">
        <v>8462.307692307691</v>
      </c>
      <c r="K33" s="164">
        <v>7839.153846153845</v>
      </c>
      <c r="L33" s="164">
        <v>536.6923076923077</v>
      </c>
      <c r="M33" s="164">
        <v>7925.615384615384</v>
      </c>
    </row>
    <row r="34" spans="1:13" ht="15.75" customHeight="1">
      <c r="A34" s="185" t="s">
        <v>28</v>
      </c>
      <c r="B34" s="123" t="s">
        <v>303</v>
      </c>
      <c r="C34" s="176" t="s">
        <v>197</v>
      </c>
      <c r="D34" s="325">
        <v>152528</v>
      </c>
      <c r="E34" s="326">
        <v>13</v>
      </c>
      <c r="F34" s="164">
        <v>11732.923076923076</v>
      </c>
      <c r="G34" s="164">
        <v>1442.5384615384614</v>
      </c>
      <c r="H34" s="164">
        <v>10240.076923076924</v>
      </c>
      <c r="I34" s="164">
        <v>50.30769230769231</v>
      </c>
      <c r="J34" s="164">
        <v>11732.923076923076</v>
      </c>
      <c r="K34" s="164">
        <v>10483.153846153846</v>
      </c>
      <c r="L34" s="164">
        <v>1199.4615384615386</v>
      </c>
      <c r="M34" s="164">
        <v>10533.461538461537</v>
      </c>
    </row>
    <row r="35" spans="1:13" ht="14.25" customHeight="1">
      <c r="A35" s="185" t="s">
        <v>29</v>
      </c>
      <c r="B35" s="123" t="s">
        <v>193</v>
      </c>
      <c r="C35" s="176" t="s">
        <v>198</v>
      </c>
      <c r="D35" s="325">
        <v>100795</v>
      </c>
      <c r="E35" s="326">
        <v>13</v>
      </c>
      <c r="F35" s="164">
        <v>7753.461538461538</v>
      </c>
      <c r="G35" s="164">
        <v>2421.846153846154</v>
      </c>
      <c r="H35" s="164">
        <v>5280</v>
      </c>
      <c r="I35" s="164">
        <v>51.61538461538461</v>
      </c>
      <c r="J35" s="164">
        <v>7753.461538461539</v>
      </c>
      <c r="K35" s="164">
        <v>7102</v>
      </c>
      <c r="L35" s="164">
        <v>599.8461538461538</v>
      </c>
      <c r="M35" s="164">
        <v>7153.615384615385</v>
      </c>
    </row>
    <row r="36" spans="1:13" ht="15.75" customHeight="1">
      <c r="A36" s="185" t="s">
        <v>30</v>
      </c>
      <c r="B36" s="123" t="s">
        <v>321</v>
      </c>
      <c r="C36" s="176" t="s">
        <v>459</v>
      </c>
      <c r="D36" s="325">
        <v>147040</v>
      </c>
      <c r="E36" s="326">
        <v>13</v>
      </c>
      <c r="F36" s="164">
        <v>11310.76923076923</v>
      </c>
      <c r="G36" s="164">
        <v>2159.3846153846152</v>
      </c>
      <c r="H36" s="164">
        <v>9042.923076923076</v>
      </c>
      <c r="I36" s="164">
        <v>108.46153846153847</v>
      </c>
      <c r="J36" s="164">
        <v>11310.76923076923</v>
      </c>
      <c r="K36" s="164">
        <v>8868.76923076923</v>
      </c>
      <c r="L36" s="164">
        <v>2333.5384615384614</v>
      </c>
      <c r="M36" s="164">
        <v>8977.23076923077</v>
      </c>
    </row>
    <row r="37" spans="1:13" ht="15.75" customHeight="1">
      <c r="A37" s="185" t="s">
        <v>31</v>
      </c>
      <c r="B37" s="123" t="s">
        <v>32</v>
      </c>
      <c r="C37" s="176" t="s">
        <v>200</v>
      </c>
      <c r="D37" s="325">
        <v>120686</v>
      </c>
      <c r="E37" s="325">
        <v>13</v>
      </c>
      <c r="F37" s="325">
        <v>9283.538461538461</v>
      </c>
      <c r="G37" s="164">
        <v>2278.6923076923076</v>
      </c>
      <c r="H37" s="164">
        <v>6955.384615384615</v>
      </c>
      <c r="I37" s="164">
        <v>49.46153846153846</v>
      </c>
      <c r="J37" s="164">
        <v>9283.538461538461</v>
      </c>
      <c r="K37" s="164">
        <v>8169.384615384614</v>
      </c>
      <c r="L37" s="164">
        <v>1064.6923076923076</v>
      </c>
      <c r="M37" s="164">
        <v>8218.846153846152</v>
      </c>
    </row>
    <row r="38" spans="1:13" ht="14.25" customHeight="1">
      <c r="A38" s="185" t="s">
        <v>33</v>
      </c>
      <c r="B38" s="123" t="s">
        <v>309</v>
      </c>
      <c r="C38" s="176" t="s">
        <v>201</v>
      </c>
      <c r="D38" s="325">
        <v>109478</v>
      </c>
      <c r="E38" s="326">
        <v>13</v>
      </c>
      <c r="F38" s="164">
        <v>8421.384615384615</v>
      </c>
      <c r="G38" s="164">
        <v>3346.3076923076924</v>
      </c>
      <c r="H38" s="164">
        <v>5063.076923076923</v>
      </c>
      <c r="I38" s="164">
        <v>12</v>
      </c>
      <c r="J38" s="164">
        <v>8421.384615384615</v>
      </c>
      <c r="K38" s="164">
        <v>7785.461538461538</v>
      </c>
      <c r="L38" s="164">
        <v>623.9230769230769</v>
      </c>
      <c r="M38" s="164">
        <v>7797.461538461538</v>
      </c>
    </row>
    <row r="39" spans="1:13" ht="15.75" customHeight="1">
      <c r="A39" s="185" t="s">
        <v>34</v>
      </c>
      <c r="B39" s="123" t="s">
        <v>193</v>
      </c>
      <c r="C39" s="176" t="s">
        <v>199</v>
      </c>
      <c r="D39" s="325">
        <v>151322</v>
      </c>
      <c r="E39" s="326">
        <v>13</v>
      </c>
      <c r="F39" s="164">
        <v>11640.153846153846</v>
      </c>
      <c r="G39" s="164">
        <v>3299.923076923077</v>
      </c>
      <c r="H39" s="164">
        <v>8291.384615384615</v>
      </c>
      <c r="I39" s="164">
        <v>48.84615384615385</v>
      </c>
      <c r="J39" s="164">
        <v>11640.153846153846</v>
      </c>
      <c r="K39" s="164">
        <v>10241.538461538461</v>
      </c>
      <c r="L39" s="164">
        <v>1349.7692307692307</v>
      </c>
      <c r="M39" s="164">
        <v>10290.384615384615</v>
      </c>
    </row>
    <row r="40" spans="1:13" ht="13.5" customHeight="1">
      <c r="A40" s="134" t="s">
        <v>190</v>
      </c>
      <c r="B40" s="135"/>
      <c r="C40" s="135"/>
      <c r="D40" s="358"/>
      <c r="E40" s="358"/>
      <c r="F40" s="359"/>
      <c r="G40" s="360"/>
      <c r="H40" s="360"/>
      <c r="I40" s="360"/>
      <c r="J40" s="360"/>
      <c r="K40" s="360"/>
      <c r="L40" s="360"/>
      <c r="M40" s="361"/>
    </row>
    <row r="41" spans="1:13" ht="14.25" customHeight="1">
      <c r="A41" s="184" t="s">
        <v>35</v>
      </c>
      <c r="B41" s="170" t="s">
        <v>36</v>
      </c>
      <c r="C41" s="171" t="s">
        <v>203</v>
      </c>
      <c r="D41" s="325">
        <v>97556</v>
      </c>
      <c r="E41" s="326">
        <v>13</v>
      </c>
      <c r="F41" s="164">
        <v>7504.307692307692</v>
      </c>
      <c r="G41" s="164">
        <v>2554.4615384615386</v>
      </c>
      <c r="H41" s="164">
        <v>4885.461538461538</v>
      </c>
      <c r="I41" s="164">
        <v>64.38461538461539</v>
      </c>
      <c r="J41" s="164">
        <v>7504.3076923076915</v>
      </c>
      <c r="K41" s="164">
        <v>6888.692307692307</v>
      </c>
      <c r="L41" s="164">
        <v>551.2307692307693</v>
      </c>
      <c r="M41" s="164">
        <v>6953.076923076922</v>
      </c>
    </row>
    <row r="42" spans="1:13" ht="15.75" customHeight="1">
      <c r="A42" s="174" t="s">
        <v>37</v>
      </c>
      <c r="B42" s="543" t="s">
        <v>38</v>
      </c>
      <c r="C42" s="168" t="s">
        <v>204</v>
      </c>
      <c r="D42" s="546">
        <v>406352</v>
      </c>
      <c r="E42" s="546">
        <v>13</v>
      </c>
      <c r="F42" s="546">
        <v>31257.846153846152</v>
      </c>
      <c r="G42" s="546">
        <v>12541.615384615385</v>
      </c>
      <c r="H42" s="546">
        <v>18599.76923076923</v>
      </c>
      <c r="I42" s="546">
        <v>116.46153846153847</v>
      </c>
      <c r="J42" s="546">
        <v>31257.846153846156</v>
      </c>
      <c r="K42" s="546">
        <v>28378.69230769231</v>
      </c>
      <c r="L42" s="546">
        <v>2762.6923076923076</v>
      </c>
      <c r="M42" s="546">
        <v>28495.153846153848</v>
      </c>
    </row>
    <row r="43" spans="1:13" ht="15.75" customHeight="1">
      <c r="A43" s="170"/>
      <c r="B43" s="496"/>
      <c r="C43" s="175" t="s">
        <v>211</v>
      </c>
      <c r="D43" s="494"/>
      <c r="E43" s="494"/>
      <c r="F43" s="494"/>
      <c r="G43" s="494"/>
      <c r="H43" s="494"/>
      <c r="I43" s="494"/>
      <c r="J43" s="494"/>
      <c r="K43" s="494"/>
      <c r="L43" s="494"/>
      <c r="M43" s="494"/>
    </row>
    <row r="44" spans="1:13" ht="14.25" customHeight="1">
      <c r="A44" s="185" t="s">
        <v>39</v>
      </c>
      <c r="B44" s="123" t="s">
        <v>40</v>
      </c>
      <c r="C44" s="176" t="s">
        <v>205</v>
      </c>
      <c r="D44" s="325">
        <v>862732</v>
      </c>
      <c r="E44" s="326">
        <v>13</v>
      </c>
      <c r="F44" s="164">
        <v>66364</v>
      </c>
      <c r="G44" s="164">
        <v>25974.615384615383</v>
      </c>
      <c r="H44" s="164">
        <v>40259.230769230766</v>
      </c>
      <c r="I44" s="164">
        <v>130.15384615384616</v>
      </c>
      <c r="J44" s="164">
        <v>66364</v>
      </c>
      <c r="K44" s="164">
        <v>60195</v>
      </c>
      <c r="L44" s="164">
        <v>6038.846153846154</v>
      </c>
      <c r="M44" s="164">
        <v>60325.153846153844</v>
      </c>
    </row>
    <row r="45" spans="1:13" ht="15.75" customHeight="1">
      <c r="A45" s="185" t="s">
        <v>41</v>
      </c>
      <c r="B45" s="123" t="s">
        <v>42</v>
      </c>
      <c r="C45" s="176" t="s">
        <v>206</v>
      </c>
      <c r="D45" s="325">
        <v>867680</v>
      </c>
      <c r="E45" s="326">
        <v>13</v>
      </c>
      <c r="F45" s="164">
        <v>66744.61538461539</v>
      </c>
      <c r="G45" s="164">
        <v>31612.53846153846</v>
      </c>
      <c r="H45" s="164">
        <v>34949.61538461538</v>
      </c>
      <c r="I45" s="164">
        <v>182.46153846153845</v>
      </c>
      <c r="J45" s="164">
        <v>66744.61538461538</v>
      </c>
      <c r="K45" s="164">
        <v>61354.30769230769</v>
      </c>
      <c r="L45" s="164">
        <v>5207.846153846154</v>
      </c>
      <c r="M45" s="164">
        <v>61536.76923076922</v>
      </c>
    </row>
    <row r="46" spans="1:13" ht="14.25" customHeight="1">
      <c r="A46" s="185" t="s">
        <v>43</v>
      </c>
      <c r="B46" s="123" t="s">
        <v>42</v>
      </c>
      <c r="C46" s="176" t="s">
        <v>208</v>
      </c>
      <c r="D46" s="325">
        <v>34764</v>
      </c>
      <c r="E46" s="326">
        <v>13</v>
      </c>
      <c r="F46" s="164">
        <v>2674.153846153846</v>
      </c>
      <c r="G46" s="164">
        <v>1550</v>
      </c>
      <c r="H46" s="164">
        <v>1093.1538461538462</v>
      </c>
      <c r="I46" s="164">
        <v>31</v>
      </c>
      <c r="J46" s="164">
        <v>2674.153846153846</v>
      </c>
      <c r="K46" s="164">
        <v>2643.153846153846</v>
      </c>
      <c r="L46" s="164">
        <v>0</v>
      </c>
      <c r="M46" s="164">
        <v>2674.153846153846</v>
      </c>
    </row>
    <row r="47" spans="1:13" ht="15.75" customHeight="1">
      <c r="A47" s="134" t="s">
        <v>255</v>
      </c>
      <c r="B47" s="135"/>
      <c r="C47" s="135"/>
      <c r="D47" s="358"/>
      <c r="E47" s="358"/>
      <c r="F47" s="359"/>
      <c r="G47" s="360"/>
      <c r="H47" s="360"/>
      <c r="I47" s="360"/>
      <c r="J47" s="360"/>
      <c r="K47" s="360"/>
      <c r="L47" s="360"/>
      <c r="M47" s="361"/>
    </row>
    <row r="48" spans="1:13" ht="14.25" customHeight="1">
      <c r="A48" s="543" t="s">
        <v>44</v>
      </c>
      <c r="B48" s="543" t="s">
        <v>556</v>
      </c>
      <c r="C48" s="171" t="s">
        <v>207</v>
      </c>
      <c r="D48" s="546">
        <v>645702</v>
      </c>
      <c r="E48" s="546">
        <v>13</v>
      </c>
      <c r="F48" s="546">
        <v>49669.38461538462</v>
      </c>
      <c r="G48" s="546">
        <v>28273.30769230769</v>
      </c>
      <c r="H48" s="546">
        <v>21230.69230769231</v>
      </c>
      <c r="I48" s="546">
        <v>165.3846153846154</v>
      </c>
      <c r="J48" s="546">
        <v>49669.38461538462</v>
      </c>
      <c r="K48" s="546">
        <v>46343.07692307692</v>
      </c>
      <c r="L48" s="546">
        <v>3160.923076923077</v>
      </c>
      <c r="M48" s="546">
        <v>46508.46153846154</v>
      </c>
    </row>
    <row r="49" spans="1:13" ht="15.75" customHeight="1">
      <c r="A49" s="544"/>
      <c r="B49" s="544"/>
      <c r="C49" s="176" t="s">
        <v>213</v>
      </c>
      <c r="D49" s="551"/>
      <c r="E49" s="551"/>
      <c r="F49" s="551"/>
      <c r="G49" s="551"/>
      <c r="H49" s="551"/>
      <c r="I49" s="551"/>
      <c r="J49" s="551"/>
      <c r="K49" s="551"/>
      <c r="L49" s="551"/>
      <c r="M49" s="551"/>
    </row>
    <row r="50" spans="1:13" ht="14.25" customHeight="1">
      <c r="A50" s="544"/>
      <c r="B50" s="544"/>
      <c r="C50" s="176" t="s">
        <v>212</v>
      </c>
      <c r="D50" s="551"/>
      <c r="E50" s="551"/>
      <c r="F50" s="551"/>
      <c r="G50" s="551"/>
      <c r="H50" s="551"/>
      <c r="I50" s="551"/>
      <c r="J50" s="551"/>
      <c r="K50" s="551"/>
      <c r="L50" s="551"/>
      <c r="M50" s="551"/>
    </row>
    <row r="51" spans="1:13" ht="15.75" customHeight="1">
      <c r="A51" s="544"/>
      <c r="B51" s="544"/>
      <c r="C51" s="176" t="s">
        <v>210</v>
      </c>
      <c r="D51" s="551"/>
      <c r="E51" s="551"/>
      <c r="F51" s="551"/>
      <c r="G51" s="551"/>
      <c r="H51" s="551"/>
      <c r="I51" s="551"/>
      <c r="J51" s="551"/>
      <c r="K51" s="551"/>
      <c r="L51" s="551"/>
      <c r="M51" s="551"/>
    </row>
    <row r="52" spans="1:13" ht="14.25" customHeight="1">
      <c r="A52" s="544"/>
      <c r="B52" s="544"/>
      <c r="C52" s="176" t="s">
        <v>214</v>
      </c>
      <c r="D52" s="551"/>
      <c r="E52" s="551"/>
      <c r="F52" s="551"/>
      <c r="G52" s="551"/>
      <c r="H52" s="551"/>
      <c r="I52" s="551"/>
      <c r="J52" s="551"/>
      <c r="K52" s="551"/>
      <c r="L52" s="551"/>
      <c r="M52" s="551"/>
    </row>
    <row r="53" spans="1:13" ht="15.75" customHeight="1">
      <c r="A53" s="545"/>
      <c r="B53" s="545"/>
      <c r="C53" s="176" t="s">
        <v>256</v>
      </c>
      <c r="D53" s="552"/>
      <c r="E53" s="552"/>
      <c r="F53" s="552"/>
      <c r="G53" s="552"/>
      <c r="H53" s="552"/>
      <c r="I53" s="552"/>
      <c r="J53" s="552"/>
      <c r="K53" s="552"/>
      <c r="L53" s="552"/>
      <c r="M53" s="552"/>
    </row>
    <row r="54" spans="1:13" ht="15.75" customHeight="1">
      <c r="A54" s="186" t="s">
        <v>45</v>
      </c>
      <c r="B54" s="187" t="s">
        <v>556</v>
      </c>
      <c r="C54" s="178" t="s">
        <v>209</v>
      </c>
      <c r="D54" s="325">
        <v>85406</v>
      </c>
      <c r="E54" s="326">
        <v>13</v>
      </c>
      <c r="F54" s="164">
        <v>6569.692307692308</v>
      </c>
      <c r="G54" s="164">
        <v>3772.6923076923076</v>
      </c>
      <c r="H54" s="164">
        <v>2750</v>
      </c>
      <c r="I54" s="164">
        <v>47</v>
      </c>
      <c r="J54" s="164">
        <v>6569.692307692308</v>
      </c>
      <c r="K54" s="164">
        <v>6256.461538461538</v>
      </c>
      <c r="L54" s="164">
        <v>266.2307692307692</v>
      </c>
      <c r="M54" s="164">
        <v>6303.461538461538</v>
      </c>
    </row>
    <row r="55" spans="1:13" ht="15" customHeight="1">
      <c r="A55" s="134" t="s">
        <v>244</v>
      </c>
      <c r="B55" s="135"/>
      <c r="C55" s="135"/>
      <c r="D55" s="358"/>
      <c r="E55" s="358"/>
      <c r="F55" s="359"/>
      <c r="G55" s="360"/>
      <c r="H55" s="360"/>
      <c r="I55" s="360"/>
      <c r="J55" s="360"/>
      <c r="K55" s="360"/>
      <c r="L55" s="360"/>
      <c r="M55" s="361"/>
    </row>
    <row r="56" spans="1:13" ht="15.75" customHeight="1">
      <c r="A56" s="184" t="s">
        <v>46</v>
      </c>
      <c r="B56" s="170" t="s">
        <v>309</v>
      </c>
      <c r="C56" s="171" t="s">
        <v>215</v>
      </c>
      <c r="D56" s="325">
        <v>190265</v>
      </c>
      <c r="E56" s="326">
        <v>13</v>
      </c>
      <c r="F56" s="164">
        <v>14635.76923076923</v>
      </c>
      <c r="G56" s="164">
        <v>6546.153846153846</v>
      </c>
      <c r="H56" s="164">
        <v>8009.307692307692</v>
      </c>
      <c r="I56" s="164">
        <v>80.3076923076923</v>
      </c>
      <c r="J56" s="164">
        <v>14635.76923076923</v>
      </c>
      <c r="K56" s="164">
        <v>13372.692307692309</v>
      </c>
      <c r="L56" s="164">
        <v>1182.7692307692307</v>
      </c>
      <c r="M56" s="164">
        <v>13453</v>
      </c>
    </row>
    <row r="57" spans="1:13" ht="14.25" customHeight="1">
      <c r="A57" s="185" t="s">
        <v>47</v>
      </c>
      <c r="B57" s="123" t="s">
        <v>335</v>
      </c>
      <c r="C57" s="176" t="s">
        <v>216</v>
      </c>
      <c r="D57" s="325">
        <v>442321</v>
      </c>
      <c r="E57" s="326">
        <v>13</v>
      </c>
      <c r="F57" s="164">
        <v>34024.692307692305</v>
      </c>
      <c r="G57" s="164">
        <v>5983.461538461538</v>
      </c>
      <c r="H57" s="164">
        <v>27897.23076923077</v>
      </c>
      <c r="I57" s="164">
        <v>144</v>
      </c>
      <c r="J57" s="164">
        <v>34024.692307692305</v>
      </c>
      <c r="K57" s="164">
        <v>29881.307692307688</v>
      </c>
      <c r="L57" s="164">
        <v>3999.3846153846152</v>
      </c>
      <c r="M57" s="164">
        <v>30025.307692307688</v>
      </c>
    </row>
    <row r="58" spans="1:13" ht="15.75" customHeight="1">
      <c r="A58" s="185" t="s">
        <v>48</v>
      </c>
      <c r="B58" s="123" t="s">
        <v>338</v>
      </c>
      <c r="C58" s="176" t="s">
        <v>257</v>
      </c>
      <c r="D58" s="325">
        <v>345655</v>
      </c>
      <c r="E58" s="326">
        <v>13</v>
      </c>
      <c r="F58" s="164">
        <v>26588.846153846152</v>
      </c>
      <c r="G58" s="164">
        <v>8227.923076923076</v>
      </c>
      <c r="H58" s="164">
        <v>18251.153846153848</v>
      </c>
      <c r="I58" s="164">
        <v>109.76923076923077</v>
      </c>
      <c r="J58" s="164">
        <v>26588.846153846152</v>
      </c>
      <c r="K58" s="164">
        <v>24311.30769230769</v>
      </c>
      <c r="L58" s="164">
        <v>2167.769230769231</v>
      </c>
      <c r="M58" s="164">
        <v>24421.076923076922</v>
      </c>
    </row>
    <row r="59" spans="1:13" ht="15" customHeight="1">
      <c r="A59" s="185" t="s">
        <v>49</v>
      </c>
      <c r="B59" s="123" t="s">
        <v>337</v>
      </c>
      <c r="C59" s="176" t="s">
        <v>217</v>
      </c>
      <c r="D59" s="325">
        <v>135080</v>
      </c>
      <c r="E59" s="326">
        <v>13</v>
      </c>
      <c r="F59" s="164">
        <v>10390.76923076923</v>
      </c>
      <c r="G59" s="164">
        <v>3750.4615384615386</v>
      </c>
      <c r="H59" s="164">
        <v>6596.538461538462</v>
      </c>
      <c r="I59" s="164">
        <v>43.76923076923077</v>
      </c>
      <c r="J59" s="164">
        <v>10390.76923076923</v>
      </c>
      <c r="K59" s="164">
        <v>9497.461538461539</v>
      </c>
      <c r="L59" s="164">
        <v>849.5384615384615</v>
      </c>
      <c r="M59" s="164">
        <v>9541.23076923077</v>
      </c>
    </row>
    <row r="60" spans="1:13" ht="15" customHeight="1">
      <c r="A60" s="185" t="s">
        <v>50</v>
      </c>
      <c r="B60" s="123" t="s">
        <v>338</v>
      </c>
      <c r="C60" s="176" t="s">
        <v>218</v>
      </c>
      <c r="D60" s="325">
        <v>479618</v>
      </c>
      <c r="E60" s="326">
        <v>13</v>
      </c>
      <c r="F60" s="164">
        <v>36893.692307692305</v>
      </c>
      <c r="G60" s="164">
        <v>11434.076923076924</v>
      </c>
      <c r="H60" s="164">
        <v>25347.23076923077</v>
      </c>
      <c r="I60" s="164">
        <v>112.38461538461539</v>
      </c>
      <c r="J60" s="164">
        <v>36893.69230769231</v>
      </c>
      <c r="K60" s="164">
        <v>33232.769230769234</v>
      </c>
      <c r="L60" s="164">
        <v>3548.5384615384614</v>
      </c>
      <c r="M60" s="164">
        <v>33345.15384615385</v>
      </c>
    </row>
    <row r="61" spans="1:13" ht="15" customHeight="1">
      <c r="A61" s="185" t="s">
        <v>51</v>
      </c>
      <c r="B61" s="123" t="s">
        <v>339</v>
      </c>
      <c r="C61" s="176" t="s">
        <v>219</v>
      </c>
      <c r="D61" s="325">
        <v>288523</v>
      </c>
      <c r="E61" s="326">
        <v>13</v>
      </c>
      <c r="F61" s="164">
        <v>22194.076923076922</v>
      </c>
      <c r="G61" s="164">
        <v>7508.7692307692305</v>
      </c>
      <c r="H61" s="164">
        <v>14061.538461538461</v>
      </c>
      <c r="I61" s="164">
        <v>623.7692307692307</v>
      </c>
      <c r="J61" s="164">
        <v>22194.076923076922</v>
      </c>
      <c r="K61" s="164">
        <v>17210.615384615383</v>
      </c>
      <c r="L61" s="164">
        <v>4359.692307692308</v>
      </c>
      <c r="M61" s="164">
        <v>17834.384615384613</v>
      </c>
    </row>
    <row r="62" spans="1:13" ht="15" customHeight="1">
      <c r="A62" s="185" t="s">
        <v>52</v>
      </c>
      <c r="B62" s="123" t="s">
        <v>53</v>
      </c>
      <c r="C62" s="176" t="s">
        <v>258</v>
      </c>
      <c r="D62" s="325">
        <v>199988</v>
      </c>
      <c r="E62" s="326">
        <v>13</v>
      </c>
      <c r="F62" s="164">
        <v>15383.692307692309</v>
      </c>
      <c r="G62" s="164">
        <v>5621.153846153846</v>
      </c>
      <c r="H62" s="164">
        <v>9701.538461538461</v>
      </c>
      <c r="I62" s="164">
        <v>61</v>
      </c>
      <c r="J62" s="164">
        <v>15383.692307692307</v>
      </c>
      <c r="K62" s="164">
        <v>14014.692307692307</v>
      </c>
      <c r="L62" s="164">
        <v>1308</v>
      </c>
      <c r="M62" s="164">
        <v>14075.692307692307</v>
      </c>
    </row>
    <row r="63" spans="1:13" ht="15" customHeight="1">
      <c r="A63" s="185" t="s">
        <v>54</v>
      </c>
      <c r="B63" s="123" t="s">
        <v>55</v>
      </c>
      <c r="C63" s="176" t="s">
        <v>220</v>
      </c>
      <c r="D63" s="325">
        <v>419853</v>
      </c>
      <c r="E63" s="326">
        <v>13</v>
      </c>
      <c r="F63" s="164">
        <v>32296.384615384617</v>
      </c>
      <c r="G63" s="164">
        <v>6505.846153846154</v>
      </c>
      <c r="H63" s="164">
        <v>25704.23076923077</v>
      </c>
      <c r="I63" s="164">
        <v>86.3076923076923</v>
      </c>
      <c r="J63" s="164">
        <v>32296.384615384613</v>
      </c>
      <c r="K63" s="164">
        <v>28506.846153846152</v>
      </c>
      <c r="L63" s="164">
        <v>3703.230769230769</v>
      </c>
      <c r="M63" s="164">
        <v>28593.153846153844</v>
      </c>
    </row>
    <row r="64" spans="1:13" ht="15" customHeight="1">
      <c r="A64" s="185" t="s">
        <v>56</v>
      </c>
      <c r="B64" s="123" t="s">
        <v>57</v>
      </c>
      <c r="C64" s="176" t="s">
        <v>221</v>
      </c>
      <c r="D64" s="325">
        <v>551165</v>
      </c>
      <c r="E64" s="326">
        <v>13</v>
      </c>
      <c r="F64" s="164">
        <v>42397.307692307695</v>
      </c>
      <c r="G64" s="164">
        <v>15977.923076923076</v>
      </c>
      <c r="H64" s="164">
        <v>26323</v>
      </c>
      <c r="I64" s="164">
        <v>96.38461538461539</v>
      </c>
      <c r="J64" s="164">
        <v>42397.307692307695</v>
      </c>
      <c r="K64" s="164">
        <v>37726.153846153844</v>
      </c>
      <c r="L64" s="164">
        <v>4574.7692307692305</v>
      </c>
      <c r="M64" s="164">
        <v>37822.53846153847</v>
      </c>
    </row>
    <row r="65" spans="1:13" ht="15" customHeight="1">
      <c r="A65" s="185" t="s">
        <v>58</v>
      </c>
      <c r="B65" s="123" t="s">
        <v>364</v>
      </c>
      <c r="C65" s="176" t="s">
        <v>222</v>
      </c>
      <c r="D65" s="325">
        <v>71917</v>
      </c>
      <c r="E65" s="326">
        <v>13</v>
      </c>
      <c r="F65" s="164">
        <v>5532.076923076923</v>
      </c>
      <c r="G65" s="164">
        <v>1227.2307692307693</v>
      </c>
      <c r="H65" s="164">
        <v>4233.846153846154</v>
      </c>
      <c r="I65" s="164">
        <v>71</v>
      </c>
      <c r="J65" s="164">
        <v>5532.076923076924</v>
      </c>
      <c r="K65" s="164">
        <v>4857.076923076924</v>
      </c>
      <c r="L65" s="164">
        <v>604</v>
      </c>
      <c r="M65" s="164">
        <v>4928.076923076924</v>
      </c>
    </row>
    <row r="66" spans="1:13" ht="15" customHeight="1">
      <c r="A66" s="185" t="s">
        <v>59</v>
      </c>
      <c r="B66" s="123" t="s">
        <v>60</v>
      </c>
      <c r="C66" s="176" t="s">
        <v>223</v>
      </c>
      <c r="D66" s="324">
        <v>139324</v>
      </c>
      <c r="E66" s="321">
        <v>13</v>
      </c>
      <c r="F66" s="164">
        <v>10717.23076923077</v>
      </c>
      <c r="G66" s="164">
        <v>5134.615384615385</v>
      </c>
      <c r="H66" s="164">
        <v>5536.615384615385</v>
      </c>
      <c r="I66" s="164">
        <v>46</v>
      </c>
      <c r="J66" s="164">
        <v>10717.23076923077</v>
      </c>
      <c r="K66" s="164">
        <v>10028.76923076923</v>
      </c>
      <c r="L66" s="164">
        <v>642.4615384615385</v>
      </c>
      <c r="M66" s="164">
        <v>10074.76923076923</v>
      </c>
    </row>
    <row r="67" spans="1:13" ht="15" customHeight="1">
      <c r="A67" s="185" t="s">
        <v>61</v>
      </c>
      <c r="B67" s="123" t="s">
        <v>62</v>
      </c>
      <c r="C67" s="176" t="s">
        <v>224</v>
      </c>
      <c r="D67" s="325">
        <v>331427</v>
      </c>
      <c r="E67" s="326">
        <v>13</v>
      </c>
      <c r="F67" s="164">
        <v>25494.384615384617</v>
      </c>
      <c r="G67" s="164">
        <v>8921.923076923076</v>
      </c>
      <c r="H67" s="164">
        <v>16481.923076923078</v>
      </c>
      <c r="I67" s="164">
        <v>90.53846153846153</v>
      </c>
      <c r="J67" s="164">
        <v>25494.384615384617</v>
      </c>
      <c r="K67" s="164">
        <v>22736.000000000004</v>
      </c>
      <c r="L67" s="164">
        <v>2667.846153846154</v>
      </c>
      <c r="M67" s="164">
        <v>22826.538461538465</v>
      </c>
    </row>
    <row r="68" spans="1:13" ht="15" customHeight="1">
      <c r="A68" s="185" t="s">
        <v>63</v>
      </c>
      <c r="B68" s="123" t="s">
        <v>363</v>
      </c>
      <c r="C68" s="176" t="s">
        <v>225</v>
      </c>
      <c r="D68" s="325">
        <v>134849</v>
      </c>
      <c r="E68" s="326">
        <v>13</v>
      </c>
      <c r="F68" s="164">
        <v>10373</v>
      </c>
      <c r="G68" s="164">
        <v>4563.692307692308</v>
      </c>
      <c r="H68" s="164">
        <v>5752.307692307692</v>
      </c>
      <c r="I68" s="164">
        <v>57</v>
      </c>
      <c r="J68" s="164">
        <v>10373</v>
      </c>
      <c r="K68" s="164">
        <v>9579.461538461539</v>
      </c>
      <c r="L68" s="164">
        <v>736.5384615384615</v>
      </c>
      <c r="M68" s="164">
        <v>9636.461538461539</v>
      </c>
    </row>
    <row r="69" spans="1:13" ht="15" customHeight="1">
      <c r="A69" s="186" t="s">
        <v>64</v>
      </c>
      <c r="B69" s="187" t="s">
        <v>364</v>
      </c>
      <c r="C69" s="178" t="s">
        <v>226</v>
      </c>
      <c r="D69" s="325">
        <v>152163</v>
      </c>
      <c r="E69" s="326">
        <v>13</v>
      </c>
      <c r="F69" s="164">
        <v>11704.846153846154</v>
      </c>
      <c r="G69" s="164">
        <v>3745</v>
      </c>
      <c r="H69" s="164">
        <v>7885</v>
      </c>
      <c r="I69" s="164">
        <v>74.84615384615384</v>
      </c>
      <c r="J69" s="164">
        <v>11704.846153846154</v>
      </c>
      <c r="K69" s="164">
        <v>10843</v>
      </c>
      <c r="L69" s="164">
        <v>787</v>
      </c>
      <c r="M69" s="164">
        <v>10917.846153846154</v>
      </c>
    </row>
    <row r="70" spans="1:13" ht="13.5" customHeight="1">
      <c r="A70" s="134" t="s">
        <v>245</v>
      </c>
      <c r="B70" s="135"/>
      <c r="C70" s="135"/>
      <c r="D70" s="358"/>
      <c r="E70" s="358"/>
      <c r="F70" s="359"/>
      <c r="G70" s="360"/>
      <c r="H70" s="360"/>
      <c r="I70" s="360"/>
      <c r="J70" s="360"/>
      <c r="K70" s="360"/>
      <c r="L70" s="360"/>
      <c r="M70" s="361"/>
    </row>
    <row r="71" spans="1:13" ht="15" customHeight="1">
      <c r="A71" s="189" t="s">
        <v>65</v>
      </c>
      <c r="B71" s="190" t="s">
        <v>66</v>
      </c>
      <c r="C71" s="171" t="s">
        <v>228</v>
      </c>
      <c r="D71" s="325">
        <v>751283</v>
      </c>
      <c r="E71" s="326">
        <v>13</v>
      </c>
      <c r="F71" s="164">
        <v>57791</v>
      </c>
      <c r="G71" s="164">
        <v>18303.384615384617</v>
      </c>
      <c r="H71" s="164">
        <v>39345.769230769234</v>
      </c>
      <c r="I71" s="164">
        <v>141.84615384615384</v>
      </c>
      <c r="J71" s="164">
        <v>57791.00000000001</v>
      </c>
      <c r="K71" s="164">
        <v>52089.23076923077</v>
      </c>
      <c r="L71" s="164">
        <v>5559.923076923077</v>
      </c>
      <c r="M71" s="164">
        <v>52231.07692307693</v>
      </c>
    </row>
    <row r="72" spans="1:13" ht="15" customHeight="1">
      <c r="A72" s="543" t="s">
        <v>67</v>
      </c>
      <c r="B72" s="543" t="s">
        <v>68</v>
      </c>
      <c r="C72" s="168" t="s">
        <v>227</v>
      </c>
      <c r="D72" s="546">
        <v>714632</v>
      </c>
      <c r="E72" s="546">
        <v>13</v>
      </c>
      <c r="F72" s="546">
        <v>54971.692307692305</v>
      </c>
      <c r="G72" s="546">
        <v>13099.923076923076</v>
      </c>
      <c r="H72" s="546">
        <v>41737</v>
      </c>
      <c r="I72" s="546">
        <v>134.76923076923077</v>
      </c>
      <c r="J72" s="546">
        <v>54971.69230769231</v>
      </c>
      <c r="K72" s="546">
        <v>47937.69230769231</v>
      </c>
      <c r="L72" s="546">
        <v>6899.2307692307695</v>
      </c>
      <c r="M72" s="546">
        <v>48072.461538461546</v>
      </c>
    </row>
    <row r="73" spans="1:13" ht="15" customHeight="1">
      <c r="A73" s="483"/>
      <c r="B73" s="483"/>
      <c r="C73" s="168" t="s">
        <v>230</v>
      </c>
      <c r="D73" s="494"/>
      <c r="E73" s="494"/>
      <c r="F73" s="494"/>
      <c r="G73" s="494"/>
      <c r="H73" s="494"/>
      <c r="I73" s="494"/>
      <c r="J73" s="494"/>
      <c r="K73" s="494"/>
      <c r="L73" s="494"/>
      <c r="M73" s="494"/>
    </row>
    <row r="74" spans="1:13" ht="15" customHeight="1">
      <c r="A74" s="543" t="s">
        <v>69</v>
      </c>
      <c r="B74" s="543" t="s">
        <v>70</v>
      </c>
      <c r="C74" s="168" t="s">
        <v>229</v>
      </c>
      <c r="D74" s="546">
        <v>298415</v>
      </c>
      <c r="E74" s="546">
        <v>13</v>
      </c>
      <c r="F74" s="546">
        <v>22955</v>
      </c>
      <c r="G74" s="546">
        <v>7514.7692307692305</v>
      </c>
      <c r="H74" s="546">
        <v>15329.76923076923</v>
      </c>
      <c r="I74" s="546">
        <v>110.46153846153847</v>
      </c>
      <c r="J74" s="546">
        <v>22955</v>
      </c>
      <c r="K74" s="546">
        <v>20884.23076923077</v>
      </c>
      <c r="L74" s="546">
        <v>1960.3076923076924</v>
      </c>
      <c r="M74" s="546">
        <v>20994.69230769231</v>
      </c>
    </row>
    <row r="75" spans="1:13" ht="15" customHeight="1">
      <c r="A75" s="483"/>
      <c r="B75" s="483"/>
      <c r="C75" s="175" t="s">
        <v>232</v>
      </c>
      <c r="D75" s="494"/>
      <c r="E75" s="494"/>
      <c r="F75" s="494"/>
      <c r="G75" s="494"/>
      <c r="H75" s="494"/>
      <c r="I75" s="494"/>
      <c r="J75" s="494"/>
      <c r="K75" s="494"/>
      <c r="L75" s="494"/>
      <c r="M75" s="494"/>
    </row>
    <row r="76" spans="1:13" ht="15" customHeight="1">
      <c r="A76" s="186" t="s">
        <v>71</v>
      </c>
      <c r="B76" s="187" t="s">
        <v>72</v>
      </c>
      <c r="C76" s="178" t="s">
        <v>231</v>
      </c>
      <c r="D76" s="325">
        <v>183487</v>
      </c>
      <c r="E76" s="326">
        <v>13</v>
      </c>
      <c r="F76" s="164">
        <v>14114.384615384615</v>
      </c>
      <c r="G76" s="164">
        <v>5902.384615384615</v>
      </c>
      <c r="H76" s="164">
        <v>8126.153846153846</v>
      </c>
      <c r="I76" s="164">
        <v>85.84615384615384</v>
      </c>
      <c r="J76" s="164">
        <v>14114.384615384615</v>
      </c>
      <c r="K76" s="164">
        <v>12977</v>
      </c>
      <c r="L76" s="164">
        <v>1051.5384615384614</v>
      </c>
      <c r="M76" s="164">
        <v>13062.846153846154</v>
      </c>
    </row>
    <row r="77" spans="1:13" ht="15.75" customHeight="1">
      <c r="A77" s="134" t="s">
        <v>191</v>
      </c>
      <c r="B77" s="135"/>
      <c r="C77" s="135"/>
      <c r="D77" s="358"/>
      <c r="E77" s="358"/>
      <c r="F77" s="359"/>
      <c r="G77" s="360"/>
      <c r="H77" s="360"/>
      <c r="I77" s="360"/>
      <c r="J77" s="360"/>
      <c r="K77" s="360"/>
      <c r="L77" s="360"/>
      <c r="M77" s="361"/>
    </row>
    <row r="78" spans="1:13" ht="15" customHeight="1">
      <c r="A78" s="184" t="s">
        <v>73</v>
      </c>
      <c r="B78" s="170" t="s">
        <v>74</v>
      </c>
      <c r="C78" s="171" t="s">
        <v>233</v>
      </c>
      <c r="D78" s="325">
        <v>358857</v>
      </c>
      <c r="E78" s="326">
        <v>13</v>
      </c>
      <c r="F78" s="164">
        <v>27604.384615384617</v>
      </c>
      <c r="G78" s="164">
        <v>9238.153846153846</v>
      </c>
      <c r="H78" s="164">
        <v>17789.153846153848</v>
      </c>
      <c r="I78" s="164">
        <v>577.0769230769231</v>
      </c>
      <c r="J78" s="164">
        <v>27604.384615384617</v>
      </c>
      <c r="K78" s="164">
        <v>24826.923076923078</v>
      </c>
      <c r="L78" s="164">
        <v>2200.3846153846152</v>
      </c>
      <c r="M78" s="164">
        <v>25404</v>
      </c>
    </row>
    <row r="79" spans="1:14" ht="15" customHeight="1">
      <c r="A79" s="185" t="s">
        <v>75</v>
      </c>
      <c r="B79" s="123" t="s">
        <v>76</v>
      </c>
      <c r="C79" s="176" t="s">
        <v>234</v>
      </c>
      <c r="D79" s="325">
        <v>433942</v>
      </c>
      <c r="E79" s="326">
        <v>13</v>
      </c>
      <c r="F79" s="164">
        <v>33380.153846153844</v>
      </c>
      <c r="G79" s="188">
        <v>7487.846153846154</v>
      </c>
      <c r="H79" s="188">
        <v>25815.615384615383</v>
      </c>
      <c r="I79" s="188">
        <v>76.6923076923077</v>
      </c>
      <c r="J79" s="164">
        <v>33380.153846153844</v>
      </c>
      <c r="K79" s="164">
        <v>29702.153846153848</v>
      </c>
      <c r="L79" s="188">
        <v>3601.3076923076924</v>
      </c>
      <c r="M79" s="164">
        <v>29778.846153846152</v>
      </c>
      <c r="N79" s="147"/>
    </row>
    <row r="80" spans="1:13" ht="15" customHeight="1">
      <c r="A80" s="185" t="s">
        <v>77</v>
      </c>
      <c r="B80" s="123" t="s">
        <v>78</v>
      </c>
      <c r="C80" s="176" t="s">
        <v>235</v>
      </c>
      <c r="D80" s="325">
        <v>541164</v>
      </c>
      <c r="E80" s="326">
        <v>13</v>
      </c>
      <c r="F80" s="164">
        <v>41628</v>
      </c>
      <c r="G80" s="164">
        <v>8541.153846153846</v>
      </c>
      <c r="H80" s="164">
        <v>32962.46153846154</v>
      </c>
      <c r="I80" s="164">
        <v>124.38461538461539</v>
      </c>
      <c r="J80" s="164">
        <v>41628</v>
      </c>
      <c r="K80" s="164">
        <v>36240.153846153844</v>
      </c>
      <c r="L80" s="164">
        <v>5263.461538461538</v>
      </c>
      <c r="M80" s="164">
        <v>36364.53846153846</v>
      </c>
    </row>
    <row r="81" spans="1:13" ht="15" customHeight="1">
      <c r="A81" s="185" t="s">
        <v>79</v>
      </c>
      <c r="B81" s="123" t="s">
        <v>80</v>
      </c>
      <c r="C81" s="176" t="s">
        <v>236</v>
      </c>
      <c r="D81" s="325">
        <v>278851</v>
      </c>
      <c r="E81" s="326">
        <v>13</v>
      </c>
      <c r="F81" s="164">
        <v>21450.076923076922</v>
      </c>
      <c r="G81" s="164">
        <v>4917.153846153846</v>
      </c>
      <c r="H81" s="164">
        <v>16405</v>
      </c>
      <c r="I81" s="164">
        <v>127.92307692307692</v>
      </c>
      <c r="J81" s="164">
        <v>21450.076923076922</v>
      </c>
      <c r="K81" s="164">
        <v>19025.30769230769</v>
      </c>
      <c r="L81" s="164">
        <v>2296.846153846154</v>
      </c>
      <c r="M81" s="164">
        <v>19153.23076923077</v>
      </c>
    </row>
    <row r="82" spans="1:13" ht="15" customHeight="1">
      <c r="A82" s="186" t="s">
        <v>81</v>
      </c>
      <c r="B82" s="123" t="s">
        <v>78</v>
      </c>
      <c r="C82" s="176" t="s">
        <v>237</v>
      </c>
      <c r="D82" s="325">
        <v>197030</v>
      </c>
      <c r="E82" s="326">
        <v>13</v>
      </c>
      <c r="F82" s="164">
        <v>15156.153846153846</v>
      </c>
      <c r="G82" s="164">
        <v>6828.461538461538</v>
      </c>
      <c r="H82" s="164">
        <v>8254.615384615385</v>
      </c>
      <c r="I82" s="164">
        <v>73.07692307692308</v>
      </c>
      <c r="J82" s="164">
        <v>15156.153846153846</v>
      </c>
      <c r="K82" s="164">
        <v>14219.076923076922</v>
      </c>
      <c r="L82" s="164">
        <v>864</v>
      </c>
      <c r="M82" s="164">
        <v>14292.153846153846</v>
      </c>
    </row>
    <row r="83" spans="1:13" ht="15" customHeight="1">
      <c r="A83" s="543" t="s">
        <v>82</v>
      </c>
      <c r="B83" s="543" t="s">
        <v>83</v>
      </c>
      <c r="C83" s="168" t="s">
        <v>238</v>
      </c>
      <c r="D83" s="546">
        <v>320717</v>
      </c>
      <c r="E83" s="546">
        <v>13</v>
      </c>
      <c r="F83" s="546">
        <v>24670.53846153846</v>
      </c>
      <c r="G83" s="546">
        <v>10740.153846153846</v>
      </c>
      <c r="H83" s="546">
        <v>13845.615384615385</v>
      </c>
      <c r="I83" s="546">
        <v>84.76923076923077</v>
      </c>
      <c r="J83" s="546">
        <v>24670.53846153846</v>
      </c>
      <c r="K83" s="546">
        <v>22795.46153846154</v>
      </c>
      <c r="L83" s="546">
        <v>1790.3076923076924</v>
      </c>
      <c r="M83" s="546">
        <v>22880.23076923077</v>
      </c>
    </row>
    <row r="84" spans="1:13" ht="15" customHeight="1">
      <c r="A84" s="483"/>
      <c r="B84" s="483"/>
      <c r="C84" s="176" t="s">
        <v>241</v>
      </c>
      <c r="D84" s="494"/>
      <c r="E84" s="494"/>
      <c r="F84" s="494"/>
      <c r="G84" s="494"/>
      <c r="H84" s="494"/>
      <c r="I84" s="494"/>
      <c r="J84" s="494"/>
      <c r="K84" s="494"/>
      <c r="L84" s="494"/>
      <c r="M84" s="494"/>
    </row>
    <row r="85" spans="1:13" ht="15" customHeight="1">
      <c r="A85" s="185" t="s">
        <v>84</v>
      </c>
      <c r="B85" s="123" t="s">
        <v>85</v>
      </c>
      <c r="C85" s="168" t="s">
        <v>239</v>
      </c>
      <c r="D85" s="325">
        <v>162982</v>
      </c>
      <c r="E85" s="326">
        <v>13</v>
      </c>
      <c r="F85" s="164">
        <v>12537.076923076924</v>
      </c>
      <c r="G85" s="164">
        <v>5232.7692307692305</v>
      </c>
      <c r="H85" s="164">
        <v>7237.076923076923</v>
      </c>
      <c r="I85" s="164">
        <v>67.23076923076923</v>
      </c>
      <c r="J85" s="164">
        <v>12537.076923076922</v>
      </c>
      <c r="K85" s="164">
        <v>11798.846153846152</v>
      </c>
      <c r="L85" s="164">
        <v>671</v>
      </c>
      <c r="M85" s="164">
        <v>11866.076923076922</v>
      </c>
    </row>
    <row r="86" spans="1:13" ht="15" customHeight="1">
      <c r="A86" s="185" t="s">
        <v>86</v>
      </c>
      <c r="B86" s="187" t="s">
        <v>87</v>
      </c>
      <c r="C86" s="176" t="s">
        <v>242</v>
      </c>
      <c r="D86" s="325">
        <v>136116</v>
      </c>
      <c r="E86" s="326">
        <v>13</v>
      </c>
      <c r="F86" s="164">
        <v>10470.461538461539</v>
      </c>
      <c r="G86" s="164">
        <v>3116.5384615384614</v>
      </c>
      <c r="H86" s="164">
        <v>7302.307692307692</v>
      </c>
      <c r="I86" s="164">
        <v>51.61538461538461</v>
      </c>
      <c r="J86" s="164">
        <v>10470.461538461539</v>
      </c>
      <c r="K86" s="165">
        <v>9442.846153846154</v>
      </c>
      <c r="L86" s="164">
        <v>976</v>
      </c>
      <c r="M86" s="164">
        <v>9494.461538461539</v>
      </c>
    </row>
    <row r="87" spans="1:13" ht="15" customHeight="1">
      <c r="A87" s="543" t="s">
        <v>88</v>
      </c>
      <c r="B87" s="543" t="s">
        <v>89</v>
      </c>
      <c r="C87" s="168" t="s">
        <v>240</v>
      </c>
      <c r="D87" s="546">
        <v>684680</v>
      </c>
      <c r="E87" s="546">
        <v>13</v>
      </c>
      <c r="F87" s="546">
        <v>52667.692307692305</v>
      </c>
      <c r="G87" s="546">
        <v>17649.53846153846</v>
      </c>
      <c r="H87" s="546">
        <v>34873.07692307692</v>
      </c>
      <c r="I87" s="546">
        <v>145.07692307692307</v>
      </c>
      <c r="J87" s="546">
        <v>52667.692307692305</v>
      </c>
      <c r="K87" s="546">
        <v>48847.46153846154</v>
      </c>
      <c r="L87" s="546">
        <v>3675.153846153846</v>
      </c>
      <c r="M87" s="546">
        <v>48992.53846153846</v>
      </c>
    </row>
    <row r="88" spans="1:13" ht="15" customHeight="1">
      <c r="A88" s="482"/>
      <c r="B88" s="482"/>
      <c r="C88" s="168" t="s">
        <v>259</v>
      </c>
      <c r="D88" s="494"/>
      <c r="E88" s="494"/>
      <c r="F88" s="494"/>
      <c r="G88" s="494"/>
      <c r="H88" s="494"/>
      <c r="I88" s="494"/>
      <c r="J88" s="494"/>
      <c r="K88" s="494"/>
      <c r="L88" s="494"/>
      <c r="M88" s="494"/>
    </row>
    <row r="89" spans="1:13" ht="15" customHeight="1">
      <c r="A89" s="483"/>
      <c r="B89" s="483"/>
      <c r="C89" s="175" t="s">
        <v>243</v>
      </c>
      <c r="D89" s="495"/>
      <c r="E89" s="495"/>
      <c r="F89" s="495"/>
      <c r="G89" s="495"/>
      <c r="H89" s="495"/>
      <c r="I89" s="495"/>
      <c r="J89" s="495"/>
      <c r="K89" s="495"/>
      <c r="L89" s="495"/>
      <c r="M89" s="495"/>
    </row>
    <row r="90" spans="1:13" ht="15.75" customHeight="1">
      <c r="A90" s="134" t="s">
        <v>192</v>
      </c>
      <c r="B90" s="135"/>
      <c r="C90" s="135"/>
      <c r="D90" s="358"/>
      <c r="E90" s="358"/>
      <c r="F90" s="359"/>
      <c r="G90" s="360"/>
      <c r="H90" s="360"/>
      <c r="I90" s="360"/>
      <c r="J90" s="360"/>
      <c r="K90" s="360"/>
      <c r="L90" s="360"/>
      <c r="M90" s="361"/>
    </row>
    <row r="91" spans="1:13" ht="15" customHeight="1">
      <c r="A91" s="184" t="s">
        <v>90</v>
      </c>
      <c r="B91" s="170" t="s">
        <v>91</v>
      </c>
      <c r="C91" s="171" t="s">
        <v>246</v>
      </c>
      <c r="D91" s="325">
        <v>170629</v>
      </c>
      <c r="E91" s="326">
        <v>13</v>
      </c>
      <c r="F91" s="164">
        <v>13125.307692307691</v>
      </c>
      <c r="G91" s="164">
        <v>4329.307692307692</v>
      </c>
      <c r="H91" s="164">
        <v>8738.461538461539</v>
      </c>
      <c r="I91" s="164">
        <v>57.53846153846154</v>
      </c>
      <c r="J91" s="164">
        <v>13125.307692307691</v>
      </c>
      <c r="K91" s="164">
        <v>12225.615384615385</v>
      </c>
      <c r="L91" s="164">
        <v>842.1538461538462</v>
      </c>
      <c r="M91" s="164">
        <v>12283.153846153846</v>
      </c>
    </row>
    <row r="92" spans="1:13" ht="15" customHeight="1">
      <c r="A92" s="185" t="s">
        <v>92</v>
      </c>
      <c r="B92" s="123" t="s">
        <v>93</v>
      </c>
      <c r="C92" s="176" t="s">
        <v>247</v>
      </c>
      <c r="D92" s="325">
        <v>42215</v>
      </c>
      <c r="E92" s="326">
        <v>13</v>
      </c>
      <c r="F92" s="164">
        <v>3247.3076923076924</v>
      </c>
      <c r="G92" s="164">
        <v>703.6153846153846</v>
      </c>
      <c r="H92" s="164">
        <v>2508.4615384615386</v>
      </c>
      <c r="I92" s="164">
        <v>35.23076923076923</v>
      </c>
      <c r="J92" s="164">
        <v>3247.3076923076924</v>
      </c>
      <c r="K92" s="164">
        <v>2969.6153846153848</v>
      </c>
      <c r="L92" s="164">
        <v>242.46153846153845</v>
      </c>
      <c r="M92" s="164">
        <v>3004.846153846154</v>
      </c>
    </row>
    <row r="93" spans="1:13" ht="15" customHeight="1">
      <c r="A93" s="186" t="s">
        <v>94</v>
      </c>
      <c r="B93" s="123" t="s">
        <v>95</v>
      </c>
      <c r="C93" s="176" t="s">
        <v>248</v>
      </c>
      <c r="D93" s="325">
        <v>145047</v>
      </c>
      <c r="E93" s="326">
        <v>13</v>
      </c>
      <c r="F93" s="164">
        <v>11157.461538461539</v>
      </c>
      <c r="G93" s="164">
        <v>3127.5384615384614</v>
      </c>
      <c r="H93" s="164">
        <v>7986.153846153846</v>
      </c>
      <c r="I93" s="164">
        <v>43.76923076923077</v>
      </c>
      <c r="J93" s="164">
        <v>11157.461538461537</v>
      </c>
      <c r="K93" s="164">
        <v>9985.384615384613</v>
      </c>
      <c r="L93" s="164">
        <v>1128.3076923076924</v>
      </c>
      <c r="M93" s="164">
        <v>10029.153846153844</v>
      </c>
    </row>
    <row r="94" spans="1:13" ht="15" customHeight="1">
      <c r="A94" s="543" t="s">
        <v>96</v>
      </c>
      <c r="B94" s="543" t="s">
        <v>97</v>
      </c>
      <c r="C94" s="168" t="s">
        <v>249</v>
      </c>
      <c r="D94" s="546">
        <v>293823</v>
      </c>
      <c r="E94" s="546">
        <v>13</v>
      </c>
      <c r="F94" s="546">
        <v>22601.76923076923</v>
      </c>
      <c r="G94" s="546">
        <v>4472.538461538462</v>
      </c>
      <c r="H94" s="546">
        <v>18046.923076923078</v>
      </c>
      <c r="I94" s="546">
        <v>82.3076923076923</v>
      </c>
      <c r="J94" s="546">
        <v>22601.76923076923</v>
      </c>
      <c r="K94" s="546">
        <v>19961.076923076922</v>
      </c>
      <c r="L94" s="546">
        <v>2558.3846153846152</v>
      </c>
      <c r="M94" s="546">
        <v>20043.384615384617</v>
      </c>
    </row>
    <row r="95" spans="1:13" ht="15" customHeight="1">
      <c r="A95" s="483"/>
      <c r="B95" s="483"/>
      <c r="C95" s="168" t="s">
        <v>250</v>
      </c>
      <c r="D95" s="494"/>
      <c r="E95" s="494"/>
      <c r="F95" s="494"/>
      <c r="G95" s="494"/>
      <c r="H95" s="494"/>
      <c r="I95" s="494"/>
      <c r="J95" s="494"/>
      <c r="K95" s="494"/>
      <c r="L95" s="494"/>
      <c r="M95" s="494"/>
    </row>
    <row r="96" spans="1:13" ht="15" customHeight="1">
      <c r="A96" s="185" t="s">
        <v>98</v>
      </c>
      <c r="B96" s="123" t="s">
        <v>99</v>
      </c>
      <c r="C96" s="176" t="s">
        <v>251</v>
      </c>
      <c r="D96" s="325">
        <v>478674</v>
      </c>
      <c r="E96" s="326">
        <v>13</v>
      </c>
      <c r="F96" s="164">
        <v>36821.07692307692</v>
      </c>
      <c r="G96" s="164">
        <v>15191.538461538461</v>
      </c>
      <c r="H96" s="164">
        <v>21535.23076923077</v>
      </c>
      <c r="I96" s="164">
        <v>94.3076923076923</v>
      </c>
      <c r="J96" s="164">
        <v>36821.07692307693</v>
      </c>
      <c r="K96" s="164">
        <v>34025.23076923077</v>
      </c>
      <c r="L96" s="164">
        <v>2701.5384615384614</v>
      </c>
      <c r="M96" s="164">
        <v>34119.53846153847</v>
      </c>
    </row>
    <row r="97" spans="1:13" ht="15" customHeight="1">
      <c r="A97" s="185" t="s">
        <v>100</v>
      </c>
      <c r="B97" s="123" t="s">
        <v>101</v>
      </c>
      <c r="C97" s="176" t="s">
        <v>252</v>
      </c>
      <c r="D97" s="325">
        <v>123910</v>
      </c>
      <c r="E97" s="326">
        <v>13</v>
      </c>
      <c r="F97" s="164">
        <v>9531.538461538461</v>
      </c>
      <c r="G97" s="164">
        <v>2789.3846153846152</v>
      </c>
      <c r="H97" s="164">
        <v>6678.153846153846</v>
      </c>
      <c r="I97" s="164">
        <v>64</v>
      </c>
      <c r="J97" s="164">
        <v>9531.538461538461</v>
      </c>
      <c r="K97" s="164">
        <v>8737.692307692307</v>
      </c>
      <c r="L97" s="164">
        <v>729.8461538461538</v>
      </c>
      <c r="M97" s="164">
        <v>8801.692307692307</v>
      </c>
    </row>
    <row r="98" spans="1:13" ht="15" customHeight="1" thickBot="1">
      <c r="A98" s="377" t="s">
        <v>102</v>
      </c>
      <c r="B98" s="377" t="s">
        <v>390</v>
      </c>
      <c r="C98" s="378" t="s">
        <v>254</v>
      </c>
      <c r="D98" s="379">
        <v>114758</v>
      </c>
      <c r="E98" s="380">
        <v>13</v>
      </c>
      <c r="F98" s="381">
        <v>8827.538461538461</v>
      </c>
      <c r="G98" s="381">
        <v>3067.6923076923076</v>
      </c>
      <c r="H98" s="381">
        <v>5752.923076923077</v>
      </c>
      <c r="I98" s="381">
        <v>6.923076923076923</v>
      </c>
      <c r="J98" s="381">
        <v>8827.538461538461</v>
      </c>
      <c r="K98" s="381">
        <v>8176.615384615385</v>
      </c>
      <c r="L98" s="381">
        <v>644</v>
      </c>
      <c r="M98" s="381">
        <v>8183.538461538461</v>
      </c>
    </row>
    <row r="99" spans="1:13" ht="20.25" customHeight="1" thickBot="1">
      <c r="A99" s="141"/>
      <c r="B99" s="141"/>
      <c r="C99" s="350" t="s">
        <v>267</v>
      </c>
      <c r="D99" s="337">
        <v>23237890</v>
      </c>
      <c r="E99" s="382"/>
      <c r="F99" s="383">
        <v>1787529.9999999998</v>
      </c>
      <c r="G99" s="384">
        <v>497815.76923076925</v>
      </c>
      <c r="H99" s="384">
        <v>1249996.6153846157</v>
      </c>
      <c r="I99" s="384">
        <v>39717.61538461543</v>
      </c>
      <c r="J99" s="384">
        <v>1787529.9999999998</v>
      </c>
      <c r="K99" s="384">
        <v>1565688.6923076923</v>
      </c>
      <c r="L99" s="384">
        <v>182123.69230769234</v>
      </c>
      <c r="M99" s="385">
        <v>1605406.3076923075</v>
      </c>
    </row>
    <row r="100" spans="1:13" ht="15.75" customHeight="1">
      <c r="A100" s="139"/>
      <c r="B100" s="139"/>
      <c r="C100" s="142"/>
      <c r="D100" s="9"/>
      <c r="E100" s="9"/>
      <c r="F100" s="143"/>
      <c r="G100" s="144"/>
      <c r="H100" s="144"/>
      <c r="I100" s="144"/>
      <c r="J100" s="144"/>
      <c r="K100" s="144"/>
      <c r="L100" s="144"/>
      <c r="M100" s="145"/>
    </row>
    <row r="101" spans="1:13" s="15" customFormat="1" ht="18" customHeight="1">
      <c r="A101" s="299" t="s">
        <v>269</v>
      </c>
      <c r="B101" s="26"/>
      <c r="C101" s="27"/>
      <c r="D101" s="322"/>
      <c r="E101" s="323"/>
      <c r="F101" s="30"/>
      <c r="G101" s="30"/>
      <c r="H101" s="30"/>
      <c r="I101" s="31"/>
      <c r="J101" s="30"/>
      <c r="K101" s="30"/>
      <c r="L101" s="30"/>
      <c r="M101" s="158"/>
    </row>
    <row r="102" spans="1:13" ht="14.25" customHeight="1">
      <c r="A102" s="543" t="s">
        <v>103</v>
      </c>
      <c r="B102" s="543" t="s">
        <v>104</v>
      </c>
      <c r="C102" s="167" t="s">
        <v>104</v>
      </c>
      <c r="D102" s="546">
        <v>39000</v>
      </c>
      <c r="E102" s="546">
        <v>13</v>
      </c>
      <c r="F102" s="546">
        <v>3000</v>
      </c>
      <c r="G102" s="546">
        <v>105</v>
      </c>
      <c r="H102" s="546">
        <v>2575</v>
      </c>
      <c r="I102" s="546">
        <v>320</v>
      </c>
      <c r="J102" s="566">
        <v>3000</v>
      </c>
      <c r="K102" s="157" t="s">
        <v>439</v>
      </c>
      <c r="L102" s="157" t="s">
        <v>439</v>
      </c>
      <c r="M102" s="157" t="s">
        <v>439</v>
      </c>
    </row>
    <row r="103" spans="1:13" ht="14.25" customHeight="1">
      <c r="A103" s="545"/>
      <c r="B103" s="545"/>
      <c r="C103" s="167" t="s">
        <v>105</v>
      </c>
      <c r="D103" s="547"/>
      <c r="E103" s="547"/>
      <c r="F103" s="547"/>
      <c r="G103" s="547"/>
      <c r="H103" s="547"/>
      <c r="I103" s="547"/>
      <c r="J103" s="567"/>
      <c r="K103" s="156" t="s">
        <v>439</v>
      </c>
      <c r="L103" s="156" t="s">
        <v>439</v>
      </c>
      <c r="M103" s="156" t="s">
        <v>439</v>
      </c>
    </row>
    <row r="104" spans="1:13" ht="14.25" customHeight="1">
      <c r="A104" s="170" t="s">
        <v>106</v>
      </c>
      <c r="B104" s="191" t="s">
        <v>107</v>
      </c>
      <c r="C104" s="167" t="s">
        <v>107</v>
      </c>
      <c r="D104" s="327">
        <v>104400</v>
      </c>
      <c r="E104" s="328">
        <v>13</v>
      </c>
      <c r="F104" s="153">
        <v>8030.7692307692305</v>
      </c>
      <c r="G104" s="166">
        <v>0</v>
      </c>
      <c r="H104" s="166">
        <v>8030.7692307692305</v>
      </c>
      <c r="I104" s="166">
        <v>0</v>
      </c>
      <c r="J104" s="331">
        <v>8030.7692307692305</v>
      </c>
      <c r="K104" s="156" t="s">
        <v>439</v>
      </c>
      <c r="L104" s="156" t="s">
        <v>439</v>
      </c>
      <c r="M104" s="156" t="s">
        <v>439</v>
      </c>
    </row>
    <row r="105" spans="1:13" ht="14.25" customHeight="1">
      <c r="A105" s="543" t="s">
        <v>106</v>
      </c>
      <c r="B105" s="543" t="s">
        <v>108</v>
      </c>
      <c r="C105" s="167" t="s">
        <v>108</v>
      </c>
      <c r="D105" s="546">
        <v>146770</v>
      </c>
      <c r="E105" s="546">
        <v>13</v>
      </c>
      <c r="F105" s="546">
        <v>11290</v>
      </c>
      <c r="G105" s="546">
        <v>1162.3846153846155</v>
      </c>
      <c r="H105" s="546">
        <v>9977.307692307691</v>
      </c>
      <c r="I105" s="546">
        <v>150.30769230769232</v>
      </c>
      <c r="J105" s="566">
        <v>11289.999999999998</v>
      </c>
      <c r="K105" s="549" t="s">
        <v>439</v>
      </c>
      <c r="L105" s="549" t="s">
        <v>439</v>
      </c>
      <c r="M105" s="549" t="s">
        <v>439</v>
      </c>
    </row>
    <row r="106" spans="1:13" ht="14.25" customHeight="1">
      <c r="A106" s="544"/>
      <c r="B106" s="544"/>
      <c r="C106" s="167" t="s">
        <v>109</v>
      </c>
      <c r="D106" s="548"/>
      <c r="E106" s="548"/>
      <c r="F106" s="548"/>
      <c r="G106" s="548"/>
      <c r="H106" s="548"/>
      <c r="I106" s="548"/>
      <c r="J106" s="568"/>
      <c r="K106" s="548"/>
      <c r="L106" s="548"/>
      <c r="M106" s="548"/>
    </row>
    <row r="107" spans="1:13" ht="14.25" customHeight="1">
      <c r="A107" s="545"/>
      <c r="B107" s="545"/>
      <c r="C107" s="167" t="s">
        <v>110</v>
      </c>
      <c r="D107" s="547"/>
      <c r="E107" s="547"/>
      <c r="F107" s="547"/>
      <c r="G107" s="547"/>
      <c r="H107" s="547"/>
      <c r="I107" s="547"/>
      <c r="J107" s="567"/>
      <c r="K107" s="547"/>
      <c r="L107" s="547"/>
      <c r="M107" s="547"/>
    </row>
    <row r="108" spans="1:13" ht="14.25" customHeight="1">
      <c r="A108" s="190" t="s">
        <v>111</v>
      </c>
      <c r="B108" s="170" t="s">
        <v>112</v>
      </c>
      <c r="C108" s="192" t="s">
        <v>113</v>
      </c>
      <c r="D108" s="193">
        <v>117530</v>
      </c>
      <c r="E108" s="328">
        <v>13</v>
      </c>
      <c r="F108" s="137">
        <v>9040.76923076923</v>
      </c>
      <c r="G108" s="166">
        <v>285.61538461538464</v>
      </c>
      <c r="H108" s="166">
        <v>8705.153846153846</v>
      </c>
      <c r="I108" s="166">
        <v>50</v>
      </c>
      <c r="J108" s="331">
        <v>9040.76923076923</v>
      </c>
      <c r="K108" s="156" t="s">
        <v>439</v>
      </c>
      <c r="L108" s="156" t="s">
        <v>439</v>
      </c>
      <c r="M108" s="156" t="s">
        <v>439</v>
      </c>
    </row>
    <row r="109" spans="1:13" ht="14.25" customHeight="1">
      <c r="A109" s="543" t="s">
        <v>114</v>
      </c>
      <c r="B109" s="543" t="s">
        <v>115</v>
      </c>
      <c r="C109" s="177" t="s">
        <v>116</v>
      </c>
      <c r="D109" s="546">
        <v>397640</v>
      </c>
      <c r="E109" s="546">
        <v>13</v>
      </c>
      <c r="F109" s="546">
        <v>30587.69230769231</v>
      </c>
      <c r="G109" s="546">
        <v>2641.846153846154</v>
      </c>
      <c r="H109" s="546">
        <v>27815.153846153848</v>
      </c>
      <c r="I109" s="546">
        <v>130.69230769230768</v>
      </c>
      <c r="J109" s="566">
        <v>30587.69230769231</v>
      </c>
      <c r="K109" s="549" t="s">
        <v>439</v>
      </c>
      <c r="L109" s="549" t="s">
        <v>439</v>
      </c>
      <c r="M109" s="549" t="s">
        <v>439</v>
      </c>
    </row>
    <row r="110" spans="1:13" ht="14.25" customHeight="1">
      <c r="A110" s="545"/>
      <c r="B110" s="545"/>
      <c r="C110" s="167" t="s">
        <v>117</v>
      </c>
      <c r="D110" s="547"/>
      <c r="E110" s="547"/>
      <c r="F110" s="547"/>
      <c r="G110" s="547"/>
      <c r="H110" s="547"/>
      <c r="I110" s="547"/>
      <c r="J110" s="567"/>
      <c r="K110" s="547"/>
      <c r="L110" s="547"/>
      <c r="M110" s="547"/>
    </row>
    <row r="111" spans="1:13" ht="14.25" customHeight="1">
      <c r="A111" s="170" t="s">
        <v>118</v>
      </c>
      <c r="B111" s="187" t="s">
        <v>119</v>
      </c>
      <c r="C111" s="192" t="s">
        <v>119</v>
      </c>
      <c r="D111" s="327">
        <v>21000</v>
      </c>
      <c r="E111" s="328">
        <v>6</v>
      </c>
      <c r="F111" s="153">
        <v>3500</v>
      </c>
      <c r="G111" s="166">
        <v>0</v>
      </c>
      <c r="H111" s="166">
        <v>1500</v>
      </c>
      <c r="I111" s="166">
        <v>2000</v>
      </c>
      <c r="J111" s="137">
        <v>3500</v>
      </c>
      <c r="K111" s="156" t="s">
        <v>439</v>
      </c>
      <c r="L111" s="156" t="s">
        <v>439</v>
      </c>
      <c r="M111" s="156" t="s">
        <v>439</v>
      </c>
    </row>
    <row r="112" spans="1:13" ht="15" customHeight="1" thickBot="1">
      <c r="A112" s="190" t="s">
        <v>120</v>
      </c>
      <c r="B112" s="187" t="s">
        <v>121</v>
      </c>
      <c r="C112" s="177" t="s">
        <v>121</v>
      </c>
      <c r="D112" s="329">
        <v>13000</v>
      </c>
      <c r="E112" s="330">
        <v>4</v>
      </c>
      <c r="F112" s="138">
        <v>3250</v>
      </c>
      <c r="G112" s="169">
        <v>0</v>
      </c>
      <c r="H112" s="169">
        <v>2875</v>
      </c>
      <c r="I112" s="169">
        <v>375</v>
      </c>
      <c r="J112" s="138">
        <v>3250</v>
      </c>
      <c r="K112" s="156" t="s">
        <v>439</v>
      </c>
      <c r="L112" s="156" t="s">
        <v>439</v>
      </c>
      <c r="M112" s="156" t="s">
        <v>439</v>
      </c>
    </row>
    <row r="113" spans="1:13" ht="18.75" customHeight="1" thickBot="1">
      <c r="A113" s="140"/>
      <c r="B113" s="141"/>
      <c r="C113" s="159" t="s">
        <v>122</v>
      </c>
      <c r="D113" s="339">
        <v>839340</v>
      </c>
      <c r="E113" s="338"/>
      <c r="F113" s="161">
        <v>68699.23076923077</v>
      </c>
      <c r="G113" s="162">
        <v>4194.846153846154</v>
      </c>
      <c r="H113" s="162">
        <v>61478.38461538461</v>
      </c>
      <c r="I113" s="162">
        <v>3026</v>
      </c>
      <c r="J113" s="162">
        <v>68699.23076923077</v>
      </c>
      <c r="K113" s="352" t="s">
        <v>615</v>
      </c>
      <c r="L113" s="352" t="s">
        <v>615</v>
      </c>
      <c r="M113" s="352" t="s">
        <v>615</v>
      </c>
    </row>
    <row r="114" spans="1:13" ht="15.75" customHeight="1">
      <c r="A114" s="139"/>
      <c r="B114" s="139"/>
      <c r="C114" s="142"/>
      <c r="D114" s="9"/>
      <c r="E114" s="9"/>
      <c r="F114" s="143"/>
      <c r="G114" s="144"/>
      <c r="H114" s="144"/>
      <c r="I114" s="144"/>
      <c r="J114" s="144"/>
      <c r="K114" s="154"/>
      <c r="L114" s="154"/>
      <c r="M114" s="155"/>
    </row>
    <row r="115" spans="1:13" s="15" customFormat="1" ht="18" customHeight="1">
      <c r="A115" s="299" t="s">
        <v>123</v>
      </c>
      <c r="B115" s="26"/>
      <c r="C115" s="27"/>
      <c r="D115" s="322"/>
      <c r="E115" s="323"/>
      <c r="F115" s="30"/>
      <c r="G115" s="30"/>
      <c r="H115" s="30"/>
      <c r="I115" s="31"/>
      <c r="J115" s="30"/>
      <c r="K115" s="30"/>
      <c r="L115" s="30"/>
      <c r="M115" s="158"/>
    </row>
    <row r="116" spans="1:13" ht="14.25" customHeight="1">
      <c r="A116" s="170" t="s">
        <v>124</v>
      </c>
      <c r="B116" s="152" t="s">
        <v>144</v>
      </c>
      <c r="C116" s="152" t="s">
        <v>144</v>
      </c>
      <c r="D116" s="327">
        <v>70200</v>
      </c>
      <c r="E116" s="328">
        <v>13</v>
      </c>
      <c r="F116" s="166">
        <v>5400</v>
      </c>
      <c r="G116" s="166">
        <v>725</v>
      </c>
      <c r="H116" s="166">
        <v>4613</v>
      </c>
      <c r="I116" s="166">
        <v>62</v>
      </c>
      <c r="J116" s="153">
        <v>5400</v>
      </c>
      <c r="K116" s="157" t="s">
        <v>439</v>
      </c>
      <c r="L116" s="157" t="s">
        <v>439</v>
      </c>
      <c r="M116" s="157" t="s">
        <v>439</v>
      </c>
    </row>
    <row r="117" spans="1:13" ht="14.25" customHeight="1">
      <c r="A117" s="170" t="s">
        <v>125</v>
      </c>
      <c r="B117" s="146" t="s">
        <v>145</v>
      </c>
      <c r="C117" s="146" t="s">
        <v>145</v>
      </c>
      <c r="D117" s="327">
        <v>15340</v>
      </c>
      <c r="E117" s="328">
        <v>13</v>
      </c>
      <c r="F117" s="164">
        <v>1180</v>
      </c>
      <c r="G117" s="166">
        <v>170</v>
      </c>
      <c r="H117" s="166">
        <v>1010</v>
      </c>
      <c r="I117" s="166">
        <v>0</v>
      </c>
      <c r="J117" s="137">
        <v>1180</v>
      </c>
      <c r="K117" s="156" t="s">
        <v>439</v>
      </c>
      <c r="L117" s="156" t="s">
        <v>439</v>
      </c>
      <c r="M117" s="156" t="s">
        <v>439</v>
      </c>
    </row>
    <row r="118" spans="1:13" ht="14.25" customHeight="1">
      <c r="A118" s="170" t="s">
        <v>126</v>
      </c>
      <c r="B118" s="146" t="s">
        <v>127</v>
      </c>
      <c r="C118" s="146" t="s">
        <v>127</v>
      </c>
      <c r="D118" s="327">
        <v>1880931</v>
      </c>
      <c r="E118" s="328">
        <v>13</v>
      </c>
      <c r="F118" s="164">
        <v>144687</v>
      </c>
      <c r="G118" s="166">
        <v>89134.07692307692</v>
      </c>
      <c r="H118" s="166">
        <v>54340.46153846154</v>
      </c>
      <c r="I118" s="166">
        <v>1212.4615384615386</v>
      </c>
      <c r="J118" s="137">
        <v>144687</v>
      </c>
      <c r="K118" s="156" t="s">
        <v>439</v>
      </c>
      <c r="L118" s="156" t="s">
        <v>439</v>
      </c>
      <c r="M118" s="156" t="s">
        <v>439</v>
      </c>
    </row>
    <row r="119" spans="1:13" ht="14.25" customHeight="1">
      <c r="A119" s="170" t="s">
        <v>128</v>
      </c>
      <c r="B119" s="146" t="s">
        <v>129</v>
      </c>
      <c r="C119" s="146" t="s">
        <v>129</v>
      </c>
      <c r="D119" s="327">
        <v>35100</v>
      </c>
      <c r="E119" s="328">
        <v>13</v>
      </c>
      <c r="F119" s="164">
        <v>2700</v>
      </c>
      <c r="G119" s="166">
        <v>396.6923076923077</v>
      </c>
      <c r="H119" s="166">
        <v>2143.3076923076924</v>
      </c>
      <c r="I119" s="166">
        <v>160</v>
      </c>
      <c r="J119" s="137">
        <v>2700</v>
      </c>
      <c r="K119" s="156" t="s">
        <v>439</v>
      </c>
      <c r="L119" s="156" t="s">
        <v>439</v>
      </c>
      <c r="M119" s="156" t="s">
        <v>439</v>
      </c>
    </row>
    <row r="120" spans="1:13" ht="14.25" customHeight="1">
      <c r="A120" s="170" t="s">
        <v>130</v>
      </c>
      <c r="B120" s="146" t="s">
        <v>146</v>
      </c>
      <c r="C120" s="146" t="s">
        <v>146</v>
      </c>
      <c r="D120" s="327">
        <v>521350</v>
      </c>
      <c r="E120" s="328">
        <v>13</v>
      </c>
      <c r="F120" s="164">
        <v>40103.846153846156</v>
      </c>
      <c r="G120" s="166">
        <v>11021</v>
      </c>
      <c r="H120" s="166">
        <v>28889.23076923077</v>
      </c>
      <c r="I120" s="166">
        <v>193.6153846153846</v>
      </c>
      <c r="J120" s="137">
        <v>40103.84615384615</v>
      </c>
      <c r="K120" s="156" t="s">
        <v>439</v>
      </c>
      <c r="L120" s="156" t="s">
        <v>439</v>
      </c>
      <c r="M120" s="156" t="s">
        <v>439</v>
      </c>
    </row>
    <row r="121" spans="1:13" ht="14.25" customHeight="1">
      <c r="A121" s="170" t="s">
        <v>131</v>
      </c>
      <c r="B121" s="146" t="s">
        <v>132</v>
      </c>
      <c r="C121" s="146" t="s">
        <v>132</v>
      </c>
      <c r="D121" s="327">
        <v>68800</v>
      </c>
      <c r="E121" s="328">
        <v>13</v>
      </c>
      <c r="F121" s="164">
        <v>5292.307692307692</v>
      </c>
      <c r="G121" s="166">
        <v>817.7692307692307</v>
      </c>
      <c r="H121" s="166">
        <v>4436.538461538462</v>
      </c>
      <c r="I121" s="166">
        <v>38</v>
      </c>
      <c r="J121" s="137">
        <v>5292.307692307692</v>
      </c>
      <c r="K121" s="156" t="s">
        <v>439</v>
      </c>
      <c r="L121" s="156" t="s">
        <v>439</v>
      </c>
      <c r="M121" s="156" t="s">
        <v>439</v>
      </c>
    </row>
    <row r="122" spans="1:13" ht="14.25" customHeight="1">
      <c r="A122" s="170" t="s">
        <v>133</v>
      </c>
      <c r="B122" s="146" t="s">
        <v>134</v>
      </c>
      <c r="C122" s="146" t="s">
        <v>134</v>
      </c>
      <c r="D122" s="327">
        <v>227450</v>
      </c>
      <c r="E122" s="328">
        <v>13</v>
      </c>
      <c r="F122" s="164">
        <v>17496.153846153848</v>
      </c>
      <c r="G122" s="166">
        <v>7964.076923076923</v>
      </c>
      <c r="H122" s="166">
        <v>9452.076923076924</v>
      </c>
      <c r="I122" s="166">
        <v>80</v>
      </c>
      <c r="J122" s="137">
        <v>17496.153846153848</v>
      </c>
      <c r="K122" s="156" t="s">
        <v>439</v>
      </c>
      <c r="L122" s="156" t="s">
        <v>439</v>
      </c>
      <c r="M122" s="156" t="s">
        <v>439</v>
      </c>
    </row>
    <row r="123" spans="1:13" ht="14.25" customHeight="1">
      <c r="A123" s="170" t="s">
        <v>135</v>
      </c>
      <c r="B123" s="146" t="s">
        <v>150</v>
      </c>
      <c r="C123" s="146" t="s">
        <v>150</v>
      </c>
      <c r="D123" s="327">
        <v>26000</v>
      </c>
      <c r="E123" s="328">
        <v>13</v>
      </c>
      <c r="F123" s="164">
        <v>2000</v>
      </c>
      <c r="G123" s="166">
        <v>374</v>
      </c>
      <c r="H123" s="166">
        <v>1440</v>
      </c>
      <c r="I123" s="166">
        <v>186</v>
      </c>
      <c r="J123" s="137">
        <v>2000</v>
      </c>
      <c r="K123" s="156" t="s">
        <v>439</v>
      </c>
      <c r="L123" s="156" t="s">
        <v>439</v>
      </c>
      <c r="M123" s="156" t="s">
        <v>439</v>
      </c>
    </row>
    <row r="124" spans="1:13" ht="14.25" customHeight="1">
      <c r="A124" s="170" t="s">
        <v>136</v>
      </c>
      <c r="B124" s="146" t="s">
        <v>152</v>
      </c>
      <c r="C124" s="146" t="s">
        <v>152</v>
      </c>
      <c r="D124" s="327">
        <v>317890</v>
      </c>
      <c r="E124" s="328">
        <v>13</v>
      </c>
      <c r="F124" s="164">
        <v>24453.076923076922</v>
      </c>
      <c r="G124" s="166">
        <v>5355</v>
      </c>
      <c r="H124" s="166">
        <v>18943.846153846152</v>
      </c>
      <c r="I124" s="166">
        <v>154.23076923076923</v>
      </c>
      <c r="J124" s="137">
        <v>24453.076923076922</v>
      </c>
      <c r="K124" s="156" t="s">
        <v>439</v>
      </c>
      <c r="L124" s="156" t="s">
        <v>439</v>
      </c>
      <c r="M124" s="156" t="s">
        <v>439</v>
      </c>
    </row>
    <row r="125" spans="1:13" ht="14.25" customHeight="1" thickBot="1">
      <c r="A125" s="123" t="s">
        <v>137</v>
      </c>
      <c r="B125" s="146" t="s">
        <v>153</v>
      </c>
      <c r="C125" s="146" t="s">
        <v>153</v>
      </c>
      <c r="D125" s="327">
        <v>2725350</v>
      </c>
      <c r="E125" s="328">
        <v>13</v>
      </c>
      <c r="F125" s="164">
        <v>209642.3076923077</v>
      </c>
      <c r="G125" s="166">
        <v>33070.46153846154</v>
      </c>
      <c r="H125" s="166">
        <v>176141.84615384616</v>
      </c>
      <c r="I125" s="166">
        <v>430</v>
      </c>
      <c r="J125" s="137">
        <v>209642.3076923077</v>
      </c>
      <c r="K125" s="156" t="s">
        <v>439</v>
      </c>
      <c r="L125" s="156" t="s">
        <v>439</v>
      </c>
      <c r="M125" s="156" t="s">
        <v>439</v>
      </c>
    </row>
    <row r="126" spans="1:13" ht="20.25" customHeight="1" thickBot="1">
      <c r="A126" s="140"/>
      <c r="B126" s="141"/>
      <c r="C126" s="159" t="s">
        <v>138</v>
      </c>
      <c r="D126" s="337">
        <f>SUM(D116:D125)</f>
        <v>5888411</v>
      </c>
      <c r="E126" s="338"/>
      <c r="F126" s="161">
        <f>SUM(F116:F125)</f>
        <v>452954.6923076923</v>
      </c>
      <c r="G126" s="162">
        <f>SUM(G116:G125)</f>
        <v>149028.07692307694</v>
      </c>
      <c r="H126" s="162">
        <f>SUM(H116:H125)</f>
        <v>301410.3076923077</v>
      </c>
      <c r="I126" s="162">
        <f>SUM(I116:I125)</f>
        <v>2516.3076923076924</v>
      </c>
      <c r="J126" s="162">
        <f>SUM(J116:J125)</f>
        <v>452954.6923076923</v>
      </c>
      <c r="K126" s="352" t="s">
        <v>615</v>
      </c>
      <c r="L126" s="352" t="s">
        <v>615</v>
      </c>
      <c r="M126" s="352" t="s">
        <v>615</v>
      </c>
    </row>
    <row r="127" spans="4:13" ht="15">
      <c r="D127" s="147"/>
      <c r="E127" s="147"/>
      <c r="F127" s="143"/>
      <c r="K127" s="143"/>
      <c r="L127" s="149"/>
      <c r="M127" s="149"/>
    </row>
    <row r="128" spans="4:13" ht="15.75" customHeight="1"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4:13" ht="14.25">
      <c r="D129" s="9"/>
      <c r="E129" s="9"/>
      <c r="F129" s="143"/>
      <c r="K129" s="143"/>
      <c r="L129" s="149"/>
      <c r="M129" s="149"/>
    </row>
    <row r="130" spans="4:13" ht="15.75" customHeight="1">
      <c r="D130" s="333"/>
      <c r="E130" s="333"/>
      <c r="F130" s="143"/>
      <c r="K130" s="143"/>
      <c r="L130" s="149"/>
      <c r="M130" s="149"/>
    </row>
    <row r="131" spans="4:13" ht="15">
      <c r="D131" s="147"/>
      <c r="E131" s="147"/>
      <c r="F131" s="143"/>
      <c r="K131" s="143"/>
      <c r="L131" s="149"/>
      <c r="M131" s="149"/>
    </row>
    <row r="132" spans="4:13" ht="15.75" customHeight="1">
      <c r="D132" s="9"/>
      <c r="E132" s="9"/>
      <c r="F132" s="143"/>
      <c r="K132" s="143"/>
      <c r="L132" s="149"/>
      <c r="M132" s="149"/>
    </row>
    <row r="133" spans="4:13" ht="14.25">
      <c r="D133" s="9"/>
      <c r="E133" s="9"/>
      <c r="F133" s="143"/>
      <c r="K133" s="143"/>
      <c r="L133" s="149"/>
      <c r="M133" s="149"/>
    </row>
    <row r="134" spans="4:13" ht="15.75" customHeight="1">
      <c r="D134" s="147"/>
      <c r="E134" s="147"/>
      <c r="F134" s="143"/>
      <c r="K134" s="143"/>
      <c r="L134" s="149"/>
      <c r="M134" s="149"/>
    </row>
    <row r="135" spans="4:13" ht="14.25">
      <c r="D135" s="9"/>
      <c r="E135" s="9"/>
      <c r="F135" s="143"/>
      <c r="K135" s="143"/>
      <c r="L135" s="149"/>
      <c r="M135" s="149"/>
    </row>
    <row r="136" spans="4:13" ht="15.75" customHeight="1">
      <c r="D136" s="9"/>
      <c r="E136" s="9"/>
      <c r="F136" s="143"/>
      <c r="K136" s="143"/>
      <c r="L136" s="149"/>
      <c r="M136" s="149"/>
    </row>
    <row r="137" spans="4:13" ht="15">
      <c r="D137" s="147"/>
      <c r="E137" s="147"/>
      <c r="F137" s="143"/>
      <c r="K137" s="143"/>
      <c r="L137" s="149"/>
      <c r="M137" s="149"/>
    </row>
    <row r="138" spans="4:13" ht="15.75" customHeight="1">
      <c r="D138" s="9"/>
      <c r="E138" s="9"/>
      <c r="F138" s="143"/>
      <c r="K138" s="143"/>
      <c r="L138" s="149"/>
      <c r="M138" s="149"/>
    </row>
    <row r="139" spans="4:13" ht="14.25">
      <c r="D139" s="9"/>
      <c r="E139" s="9"/>
      <c r="F139" s="143"/>
      <c r="K139" s="143"/>
      <c r="L139" s="149"/>
      <c r="M139" s="149"/>
    </row>
    <row r="140" spans="4:13" ht="15.75" customHeight="1">
      <c r="D140" s="147"/>
      <c r="E140" s="147"/>
      <c r="F140" s="143"/>
      <c r="K140" s="143"/>
      <c r="L140" s="149"/>
      <c r="M140" s="149"/>
    </row>
    <row r="141" spans="4:13" ht="14.25">
      <c r="D141" s="9"/>
      <c r="E141" s="9"/>
      <c r="F141" s="143"/>
      <c r="K141" s="143"/>
      <c r="L141" s="149"/>
      <c r="M141" s="149"/>
    </row>
    <row r="142" spans="4:13" ht="15.75" customHeight="1">
      <c r="D142" s="9"/>
      <c r="E142" s="9"/>
      <c r="F142" s="143"/>
      <c r="K142" s="143"/>
      <c r="L142" s="149"/>
      <c r="M142" s="149"/>
    </row>
    <row r="143" spans="4:13" ht="15">
      <c r="D143" s="147"/>
      <c r="E143" s="147"/>
      <c r="F143" s="143"/>
      <c r="K143" s="143"/>
      <c r="L143" s="149"/>
      <c r="M143" s="149"/>
    </row>
    <row r="144" spans="4:13" ht="15.75" customHeight="1">
      <c r="D144" s="9"/>
      <c r="E144" s="9"/>
      <c r="F144" s="143"/>
      <c r="K144" s="143"/>
      <c r="L144" s="149"/>
      <c r="M144" s="149"/>
    </row>
    <row r="145" spans="4:13" ht="14.25">
      <c r="D145" s="9"/>
      <c r="E145" s="9"/>
      <c r="F145" s="143"/>
      <c r="K145" s="143"/>
      <c r="L145" s="149"/>
      <c r="M145" s="149"/>
    </row>
    <row r="146" spans="4:13" ht="15.75" customHeight="1">
      <c r="D146" s="147"/>
      <c r="E146" s="147"/>
      <c r="F146" s="143"/>
      <c r="K146" s="143"/>
      <c r="L146" s="149"/>
      <c r="M146" s="149"/>
    </row>
    <row r="147" spans="4:13" ht="14.25">
      <c r="D147" s="9"/>
      <c r="E147" s="9"/>
      <c r="F147" s="143"/>
      <c r="K147" s="143"/>
      <c r="L147" s="149"/>
      <c r="M147" s="149"/>
    </row>
    <row r="148" spans="4:13" ht="15.75" customHeight="1">
      <c r="D148" s="9"/>
      <c r="E148" s="9"/>
      <c r="F148" s="143"/>
      <c r="K148" s="143"/>
      <c r="L148" s="149"/>
      <c r="M148" s="149"/>
    </row>
    <row r="149" spans="4:13" ht="15">
      <c r="D149" s="147"/>
      <c r="E149" s="147"/>
      <c r="F149" s="143"/>
      <c r="K149" s="143"/>
      <c r="L149" s="149"/>
      <c r="M149" s="149"/>
    </row>
    <row r="150" spans="4:13" ht="15.75" customHeight="1">
      <c r="D150" s="9"/>
      <c r="E150" s="9"/>
      <c r="F150" s="143"/>
      <c r="K150" s="143"/>
      <c r="L150" s="149"/>
      <c r="M150" s="149"/>
    </row>
    <row r="151" spans="4:13" ht="14.25">
      <c r="D151" s="9"/>
      <c r="E151" s="9"/>
      <c r="F151" s="143"/>
      <c r="K151" s="143"/>
      <c r="L151" s="149"/>
      <c r="M151" s="149"/>
    </row>
    <row r="152" spans="4:13" ht="15.75" customHeight="1">
      <c r="D152" s="333"/>
      <c r="E152" s="333"/>
      <c r="F152" s="143"/>
      <c r="K152" s="143"/>
      <c r="L152" s="149"/>
      <c r="M152" s="149"/>
    </row>
    <row r="153" spans="4:13" ht="15">
      <c r="D153" s="147"/>
      <c r="E153" s="147"/>
      <c r="F153" s="143"/>
      <c r="K153" s="143"/>
      <c r="L153" s="149"/>
      <c r="M153" s="149"/>
    </row>
    <row r="154" spans="4:13" ht="15.75" customHeight="1">
      <c r="D154" s="9"/>
      <c r="E154" s="9"/>
      <c r="F154" s="143"/>
      <c r="K154" s="143"/>
      <c r="L154" s="149"/>
      <c r="M154" s="149"/>
    </row>
    <row r="155" spans="4:13" ht="14.25">
      <c r="D155" s="9"/>
      <c r="E155" s="9"/>
      <c r="F155" s="143"/>
      <c r="K155" s="143"/>
      <c r="L155" s="149"/>
      <c r="M155" s="149"/>
    </row>
    <row r="156" spans="4:13" ht="15.75" customHeight="1">
      <c r="D156" s="147"/>
      <c r="E156" s="147"/>
      <c r="F156" s="143"/>
      <c r="K156" s="143"/>
      <c r="L156" s="149"/>
      <c r="M156" s="149"/>
    </row>
    <row r="157" spans="4:13" ht="14.25">
      <c r="D157" s="9"/>
      <c r="E157" s="9"/>
      <c r="F157" s="143"/>
      <c r="K157" s="143"/>
      <c r="L157" s="149"/>
      <c r="M157" s="149"/>
    </row>
    <row r="158" spans="4:13" ht="15.75" customHeight="1">
      <c r="D158" s="9"/>
      <c r="E158" s="9"/>
      <c r="F158" s="143"/>
      <c r="K158" s="143"/>
      <c r="L158" s="149"/>
      <c r="M158" s="149"/>
    </row>
    <row r="159" spans="4:13" ht="15">
      <c r="D159" s="147"/>
      <c r="E159" s="147"/>
      <c r="F159" s="143"/>
      <c r="K159" s="143"/>
      <c r="L159" s="149"/>
      <c r="M159" s="149"/>
    </row>
    <row r="160" spans="4:13" ht="15.75" customHeight="1">
      <c r="D160" s="9"/>
      <c r="E160" s="9"/>
      <c r="F160" s="143"/>
      <c r="K160" s="143"/>
      <c r="L160" s="149"/>
      <c r="M160" s="149"/>
    </row>
    <row r="161" spans="4:13" ht="14.25">
      <c r="D161" s="9"/>
      <c r="E161" s="9"/>
      <c r="F161" s="143"/>
      <c r="K161" s="143"/>
      <c r="L161" s="149"/>
      <c r="M161" s="149"/>
    </row>
    <row r="162" spans="4:13" ht="15.75" customHeight="1">
      <c r="D162" s="147"/>
      <c r="E162" s="147"/>
      <c r="F162" s="143"/>
      <c r="K162" s="143"/>
      <c r="L162" s="149"/>
      <c r="M162" s="149"/>
    </row>
    <row r="163" spans="4:13" ht="14.25">
      <c r="D163" s="9"/>
      <c r="E163" s="9"/>
      <c r="F163" s="143"/>
      <c r="K163" s="143"/>
      <c r="L163" s="149"/>
      <c r="M163" s="149"/>
    </row>
    <row r="164" spans="4:13" ht="15.75" customHeight="1">
      <c r="D164" s="9"/>
      <c r="E164" s="9"/>
      <c r="F164" s="143"/>
      <c r="K164" s="143"/>
      <c r="L164" s="149"/>
      <c r="M164" s="149"/>
    </row>
    <row r="165" spans="4:13" ht="15">
      <c r="D165" s="147"/>
      <c r="E165" s="147"/>
      <c r="F165" s="143"/>
      <c r="K165" s="143"/>
      <c r="L165" s="149"/>
      <c r="M165" s="149"/>
    </row>
    <row r="166" spans="4:13" ht="15.75" customHeight="1">
      <c r="D166" s="9"/>
      <c r="E166" s="9"/>
      <c r="F166" s="143"/>
      <c r="K166" s="143"/>
      <c r="L166" s="149"/>
      <c r="M166" s="149"/>
    </row>
    <row r="167" spans="4:13" ht="14.25">
      <c r="D167" s="9"/>
      <c r="E167" s="9"/>
      <c r="F167" s="143"/>
      <c r="K167" s="143"/>
      <c r="L167" s="149"/>
      <c r="M167" s="149"/>
    </row>
    <row r="168" spans="4:13" ht="15.75" customHeight="1">
      <c r="D168" s="147"/>
      <c r="E168" s="147"/>
      <c r="F168" s="143"/>
      <c r="K168" s="143"/>
      <c r="L168" s="149"/>
      <c r="M168" s="149"/>
    </row>
    <row r="169" spans="4:13" ht="14.25">
      <c r="D169" s="9"/>
      <c r="E169" s="9"/>
      <c r="F169" s="143"/>
      <c r="K169" s="143"/>
      <c r="L169" s="149"/>
      <c r="M169" s="149"/>
    </row>
    <row r="170" spans="4:13" ht="15.75" customHeight="1">
      <c r="D170" s="9"/>
      <c r="E170" s="9"/>
      <c r="F170" s="143"/>
      <c r="K170" s="143"/>
      <c r="L170" s="149"/>
      <c r="M170" s="149"/>
    </row>
    <row r="171" spans="4:13" ht="15">
      <c r="D171" s="147"/>
      <c r="E171" s="147"/>
      <c r="F171" s="143"/>
      <c r="K171" s="143"/>
      <c r="L171" s="149"/>
      <c r="M171" s="149"/>
    </row>
    <row r="172" spans="4:13" ht="15.75" customHeight="1">
      <c r="D172" s="9"/>
      <c r="E172" s="9"/>
      <c r="F172" s="143"/>
      <c r="K172" s="143"/>
      <c r="L172" s="149"/>
      <c r="M172" s="149"/>
    </row>
    <row r="173" spans="4:13" ht="14.25">
      <c r="D173" s="9"/>
      <c r="E173" s="9"/>
      <c r="F173" s="143"/>
      <c r="K173" s="143"/>
      <c r="L173" s="149"/>
      <c r="M173" s="149"/>
    </row>
    <row r="174" spans="4:13" ht="15.75" customHeight="1">
      <c r="D174" s="147"/>
      <c r="E174" s="147"/>
      <c r="F174" s="143"/>
      <c r="K174" s="143"/>
      <c r="L174" s="149"/>
      <c r="M174" s="149"/>
    </row>
    <row r="175" spans="4:13" ht="14.25">
      <c r="D175" s="9"/>
      <c r="E175" s="9"/>
      <c r="F175" s="143"/>
      <c r="K175" s="143"/>
      <c r="L175" s="149"/>
      <c r="M175" s="149"/>
    </row>
    <row r="176" spans="4:13" ht="15.75" customHeight="1">
      <c r="D176" s="9"/>
      <c r="E176" s="9"/>
      <c r="F176" s="143"/>
      <c r="K176" s="143"/>
      <c r="L176" s="149"/>
      <c r="M176" s="149"/>
    </row>
    <row r="177" spans="4:13" ht="15">
      <c r="D177" s="147"/>
      <c r="E177" s="147"/>
      <c r="F177" s="143"/>
      <c r="K177" s="143"/>
      <c r="L177" s="149"/>
      <c r="M177" s="149"/>
    </row>
    <row r="178" spans="4:13" ht="15.75" customHeight="1">
      <c r="D178" s="9"/>
      <c r="E178" s="9"/>
      <c r="F178" s="143"/>
      <c r="K178" s="143"/>
      <c r="L178" s="149"/>
      <c r="M178" s="149"/>
    </row>
    <row r="179" spans="4:13" ht="14.25">
      <c r="D179" s="9"/>
      <c r="E179" s="9"/>
      <c r="F179" s="143"/>
      <c r="K179" s="143"/>
      <c r="L179" s="149"/>
      <c r="M179" s="149"/>
    </row>
    <row r="180" spans="4:13" ht="15.75" customHeight="1">
      <c r="D180" s="147"/>
      <c r="E180" s="147"/>
      <c r="F180" s="143"/>
      <c r="K180" s="143"/>
      <c r="L180" s="149"/>
      <c r="M180" s="149"/>
    </row>
    <row r="181" spans="4:13" ht="14.25">
      <c r="D181" s="9"/>
      <c r="E181" s="9"/>
      <c r="F181" s="143"/>
      <c r="K181" s="143"/>
      <c r="L181" s="149"/>
      <c r="M181" s="149"/>
    </row>
    <row r="182" spans="4:13" ht="15.75" customHeight="1">
      <c r="D182" s="9"/>
      <c r="E182" s="9"/>
      <c r="F182" s="143"/>
      <c r="K182" s="143"/>
      <c r="L182" s="149"/>
      <c r="M182" s="149"/>
    </row>
    <row r="183" spans="4:13" ht="15">
      <c r="D183" s="147"/>
      <c r="E183" s="147"/>
      <c r="F183" s="143"/>
      <c r="K183" s="143"/>
      <c r="L183" s="149"/>
      <c r="M183" s="149"/>
    </row>
    <row r="184" spans="4:13" ht="15.75" customHeight="1">
      <c r="D184" s="9"/>
      <c r="E184" s="9"/>
      <c r="F184" s="143"/>
      <c r="K184" s="143"/>
      <c r="L184" s="149"/>
      <c r="M184" s="149"/>
    </row>
    <row r="185" spans="4:13" ht="14.25">
      <c r="D185" s="9"/>
      <c r="E185" s="9"/>
      <c r="F185" s="143"/>
      <c r="K185" s="143"/>
      <c r="L185" s="149"/>
      <c r="M185" s="149"/>
    </row>
    <row r="186" spans="4:13" ht="15.75" customHeight="1">
      <c r="D186" s="147"/>
      <c r="E186" s="147"/>
      <c r="F186" s="143"/>
      <c r="K186" s="143"/>
      <c r="L186" s="149"/>
      <c r="M186" s="149"/>
    </row>
    <row r="187" spans="4:13" ht="14.25">
      <c r="D187" s="9"/>
      <c r="E187" s="9"/>
      <c r="F187" s="143"/>
      <c r="K187" s="143"/>
      <c r="L187" s="149"/>
      <c r="M187" s="149"/>
    </row>
    <row r="188" spans="4:13" ht="15.75" customHeight="1">
      <c r="D188" s="9"/>
      <c r="E188" s="9"/>
      <c r="F188" s="143"/>
      <c r="K188" s="143"/>
      <c r="L188" s="149"/>
      <c r="M188" s="149"/>
    </row>
    <row r="189" spans="4:13" ht="15">
      <c r="D189" s="147"/>
      <c r="E189" s="147"/>
      <c r="F189" s="143"/>
      <c r="K189" s="143"/>
      <c r="L189" s="149"/>
      <c r="M189" s="149"/>
    </row>
    <row r="190" spans="4:13" ht="15.75" customHeight="1">
      <c r="D190" s="9"/>
      <c r="E190" s="9"/>
      <c r="F190" s="143"/>
      <c r="K190" s="143"/>
      <c r="L190" s="149"/>
      <c r="M190" s="149"/>
    </row>
    <row r="191" spans="4:13" ht="14.25">
      <c r="D191" s="9"/>
      <c r="E191" s="9"/>
      <c r="F191" s="143"/>
      <c r="K191" s="143"/>
      <c r="L191" s="149"/>
      <c r="M191" s="149"/>
    </row>
    <row r="192" spans="4:13" ht="15.75" customHeight="1">
      <c r="D192" s="147"/>
      <c r="E192" s="147"/>
      <c r="F192" s="143"/>
      <c r="K192" s="143"/>
      <c r="L192" s="149"/>
      <c r="M192" s="149"/>
    </row>
    <row r="193" spans="4:13" ht="14.25">
      <c r="D193" s="9"/>
      <c r="E193" s="9"/>
      <c r="F193" s="143"/>
      <c r="K193" s="143"/>
      <c r="L193" s="149"/>
      <c r="M193" s="149"/>
    </row>
    <row r="194" spans="4:13" ht="15.75" customHeight="1">
      <c r="D194" s="9"/>
      <c r="E194" s="9"/>
      <c r="F194" s="143"/>
      <c r="K194" s="143"/>
      <c r="L194" s="149"/>
      <c r="M194" s="149"/>
    </row>
    <row r="195" spans="4:13" ht="14.25">
      <c r="D195" s="333"/>
      <c r="E195" s="333"/>
      <c r="F195" s="143"/>
      <c r="K195" s="143"/>
      <c r="L195" s="149"/>
      <c r="M195" s="149"/>
    </row>
    <row r="196" spans="4:13" ht="15.75" customHeight="1">
      <c r="D196" s="147"/>
      <c r="E196" s="147"/>
      <c r="F196" s="143"/>
      <c r="K196" s="143"/>
      <c r="L196" s="149"/>
      <c r="M196" s="149"/>
    </row>
    <row r="197" spans="4:5" ht="14.25">
      <c r="D197" s="9"/>
      <c r="E197" s="9"/>
    </row>
    <row r="198" spans="4:5" ht="15.75" customHeight="1">
      <c r="D198" s="9"/>
      <c r="E198" s="9"/>
    </row>
    <row r="199" spans="4:5" ht="15">
      <c r="D199" s="147"/>
      <c r="E199" s="147"/>
    </row>
    <row r="200" spans="4:5" ht="14.25">
      <c r="D200" s="9"/>
      <c r="E200" s="9"/>
    </row>
    <row r="201" spans="4:5" ht="14.25">
      <c r="D201" s="9"/>
      <c r="E201" s="9"/>
    </row>
    <row r="202" spans="4:5" ht="15">
      <c r="D202" s="147"/>
      <c r="E202" s="147"/>
    </row>
    <row r="203" spans="4:5" ht="14.25">
      <c r="D203" s="9"/>
      <c r="E203" s="9"/>
    </row>
    <row r="204" spans="4:5" ht="14.25">
      <c r="D204" s="9"/>
      <c r="E204" s="9"/>
    </row>
    <row r="205" spans="4:5" ht="15">
      <c r="D205" s="147"/>
      <c r="E205" s="147"/>
    </row>
    <row r="206" spans="4:5" ht="14.25">
      <c r="D206" s="9"/>
      <c r="E206" s="9"/>
    </row>
    <row r="207" spans="4:5" ht="14.25">
      <c r="D207" s="9"/>
      <c r="E207" s="9"/>
    </row>
    <row r="208" spans="4:5" ht="15">
      <c r="D208" s="147"/>
      <c r="E208" s="147"/>
    </row>
    <row r="209" spans="4:5" ht="14.25">
      <c r="D209" s="9"/>
      <c r="E209" s="9"/>
    </row>
    <row r="210" spans="4:5" ht="14.25">
      <c r="D210" s="9"/>
      <c r="E210" s="9"/>
    </row>
    <row r="211" spans="4:5" ht="15">
      <c r="D211" s="147"/>
      <c r="E211" s="147"/>
    </row>
    <row r="212" spans="4:5" ht="14.25">
      <c r="D212" s="9"/>
      <c r="E212" s="9"/>
    </row>
    <row r="213" spans="4:5" ht="14.25">
      <c r="D213" s="9"/>
      <c r="E213" s="9"/>
    </row>
    <row r="214" spans="4:5" ht="14.25">
      <c r="D214" s="333"/>
      <c r="E214" s="333"/>
    </row>
    <row r="215" spans="4:5" ht="15">
      <c r="D215" s="147"/>
      <c r="E215" s="147"/>
    </row>
    <row r="216" spans="4:5" ht="14.25">
      <c r="D216" s="9"/>
      <c r="E216" s="9"/>
    </row>
    <row r="217" spans="4:5" ht="14.25">
      <c r="D217" s="9"/>
      <c r="E217" s="9"/>
    </row>
    <row r="218" spans="4:5" ht="15">
      <c r="D218" s="147"/>
      <c r="E218" s="147"/>
    </row>
    <row r="219" spans="4:5" ht="14.25">
      <c r="D219" s="9"/>
      <c r="E219" s="9"/>
    </row>
    <row r="220" spans="4:5" ht="14.25">
      <c r="D220" s="9"/>
      <c r="E220" s="9"/>
    </row>
    <row r="221" spans="4:5" ht="15">
      <c r="D221" s="147"/>
      <c r="E221" s="147"/>
    </row>
    <row r="222" spans="4:5" ht="14.25">
      <c r="D222" s="9"/>
      <c r="E222" s="9"/>
    </row>
    <row r="223" spans="4:5" ht="14.25">
      <c r="D223" s="9"/>
      <c r="E223" s="9"/>
    </row>
    <row r="224" spans="4:5" ht="15">
      <c r="D224" s="147"/>
      <c r="E224" s="147"/>
    </row>
    <row r="225" spans="4:5" ht="14.25">
      <c r="D225" s="9"/>
      <c r="E225" s="9"/>
    </row>
    <row r="226" spans="4:5" ht="14.25">
      <c r="D226" s="9"/>
      <c r="E226" s="9"/>
    </row>
    <row r="227" spans="4:5" ht="15">
      <c r="D227" s="147"/>
      <c r="E227" s="147"/>
    </row>
    <row r="228" spans="4:5" ht="14.25">
      <c r="D228" s="9"/>
      <c r="E228" s="9"/>
    </row>
    <row r="229" spans="4:5" ht="14.25">
      <c r="D229" s="9"/>
      <c r="E229" s="9"/>
    </row>
    <row r="230" spans="4:5" ht="15">
      <c r="D230" s="147"/>
      <c r="E230" s="147"/>
    </row>
    <row r="231" spans="4:5" ht="14.25">
      <c r="D231" s="9"/>
      <c r="E231" s="9"/>
    </row>
    <row r="232" spans="4:5" ht="14.25">
      <c r="D232" s="9"/>
      <c r="E232" s="9"/>
    </row>
    <row r="233" spans="4:5" ht="15">
      <c r="D233" s="147"/>
      <c r="E233" s="147"/>
    </row>
    <row r="234" spans="4:5" ht="14.25">
      <c r="D234" s="9"/>
      <c r="E234" s="9"/>
    </row>
    <row r="235" spans="4:5" ht="14.25">
      <c r="D235" s="9"/>
      <c r="E235" s="9"/>
    </row>
    <row r="236" spans="4:5" ht="15">
      <c r="D236" s="147"/>
      <c r="E236" s="147"/>
    </row>
    <row r="237" spans="4:5" ht="14.25">
      <c r="D237" s="9"/>
      <c r="E237" s="9"/>
    </row>
    <row r="238" spans="4:5" ht="14.25">
      <c r="D238" s="9"/>
      <c r="E238" s="9"/>
    </row>
    <row r="239" spans="4:5" ht="15">
      <c r="D239" s="147"/>
      <c r="E239" s="147"/>
    </row>
    <row r="240" spans="4:5" ht="14.25">
      <c r="D240" s="9"/>
      <c r="E240" s="9"/>
    </row>
    <row r="241" spans="4:5" ht="14.25">
      <c r="D241" s="9"/>
      <c r="E241" s="9"/>
    </row>
    <row r="242" spans="4:5" ht="15">
      <c r="D242" s="147"/>
      <c r="E242" s="147"/>
    </row>
    <row r="243" spans="4:5" ht="14.25">
      <c r="D243" s="9"/>
      <c r="E243" s="9"/>
    </row>
    <row r="244" spans="4:5" ht="14.25">
      <c r="D244" s="9"/>
      <c r="E244" s="9"/>
    </row>
    <row r="245" spans="4:5" ht="15">
      <c r="D245" s="147"/>
      <c r="E245" s="147"/>
    </row>
    <row r="246" spans="4:5" ht="14.25">
      <c r="D246" s="9"/>
      <c r="E246" s="9"/>
    </row>
    <row r="247" spans="4:5" ht="14.25">
      <c r="D247" s="9"/>
      <c r="E247" s="9"/>
    </row>
    <row r="248" spans="4:5" ht="15">
      <c r="D248" s="147"/>
      <c r="E248" s="147"/>
    </row>
    <row r="249" spans="4:5" ht="14.25">
      <c r="D249" s="9"/>
      <c r="E249" s="9"/>
    </row>
    <row r="250" spans="4:5" ht="14.25">
      <c r="D250" s="9"/>
      <c r="E250" s="9"/>
    </row>
    <row r="251" spans="4:5" ht="14.25">
      <c r="D251" s="333"/>
      <c r="E251" s="333"/>
    </row>
    <row r="252" spans="4:5" ht="15">
      <c r="D252" s="147"/>
      <c r="E252" s="147"/>
    </row>
    <row r="253" spans="4:5" ht="14.25">
      <c r="D253" s="9"/>
      <c r="E253" s="9"/>
    </row>
    <row r="254" spans="4:5" ht="14.25">
      <c r="D254" s="9"/>
      <c r="E254" s="9"/>
    </row>
    <row r="255" spans="4:5" ht="15">
      <c r="D255" s="147"/>
      <c r="E255" s="147"/>
    </row>
    <row r="256" spans="4:5" ht="14.25">
      <c r="D256" s="9"/>
      <c r="E256" s="9"/>
    </row>
    <row r="257" spans="4:5" ht="14.25">
      <c r="D257" s="9"/>
      <c r="E257" s="9"/>
    </row>
    <row r="258" spans="4:5" ht="15">
      <c r="D258" s="147"/>
      <c r="E258" s="147"/>
    </row>
    <row r="259" spans="4:5" ht="14.25">
      <c r="D259" s="9"/>
      <c r="E259" s="9"/>
    </row>
    <row r="260" spans="4:5" ht="14.25">
      <c r="D260" s="9"/>
      <c r="E260" s="9"/>
    </row>
    <row r="261" spans="4:5" ht="15">
      <c r="D261" s="147"/>
      <c r="E261" s="147"/>
    </row>
    <row r="262" spans="4:5" ht="14.25">
      <c r="D262" s="9"/>
      <c r="E262" s="9"/>
    </row>
    <row r="263" spans="4:5" ht="14.25">
      <c r="D263" s="9"/>
      <c r="E263" s="9"/>
    </row>
    <row r="264" spans="4:5" ht="15">
      <c r="D264" s="147"/>
      <c r="E264" s="147"/>
    </row>
    <row r="265" spans="4:5" ht="14.25">
      <c r="D265" s="9"/>
      <c r="E265" s="9"/>
    </row>
    <row r="266" spans="4:5" ht="14.25">
      <c r="D266" s="9"/>
      <c r="E266" s="9"/>
    </row>
    <row r="267" spans="4:5" ht="15">
      <c r="D267" s="147"/>
      <c r="E267" s="147"/>
    </row>
    <row r="268" spans="4:5" ht="14.25">
      <c r="D268" s="9"/>
      <c r="E268" s="9"/>
    </row>
    <row r="269" spans="4:5" ht="14.25">
      <c r="D269" s="9"/>
      <c r="E269" s="9"/>
    </row>
    <row r="270" spans="4:5" ht="15">
      <c r="D270" s="147"/>
      <c r="E270" s="147"/>
    </row>
    <row r="271" spans="4:5" ht="14.25">
      <c r="D271" s="9"/>
      <c r="E271" s="9"/>
    </row>
    <row r="272" spans="4:5" ht="14.25">
      <c r="D272" s="9"/>
      <c r="E272" s="9"/>
    </row>
    <row r="273" spans="4:5" ht="15">
      <c r="D273" s="147"/>
      <c r="E273" s="147"/>
    </row>
    <row r="274" spans="4:5" ht="14.25">
      <c r="D274" s="9"/>
      <c r="E274" s="9"/>
    </row>
    <row r="275" spans="4:5" ht="14.25">
      <c r="D275" s="9"/>
      <c r="E275" s="9"/>
    </row>
    <row r="276" spans="4:5" ht="15">
      <c r="D276" s="147"/>
      <c r="E276" s="147"/>
    </row>
    <row r="277" spans="4:5" ht="14.25">
      <c r="D277" s="9"/>
      <c r="E277" s="9"/>
    </row>
    <row r="278" spans="4:5" ht="14.25">
      <c r="D278" s="9"/>
      <c r="E278" s="9"/>
    </row>
    <row r="279" spans="4:5" ht="14.25">
      <c r="D279" s="150"/>
      <c r="E279" s="9"/>
    </row>
    <row r="280" spans="4:5" ht="14.25">
      <c r="D280" s="9"/>
      <c r="E280" s="9"/>
    </row>
    <row r="281" spans="4:5" ht="15">
      <c r="D281" s="147"/>
      <c r="E281" s="147"/>
    </row>
    <row r="282" spans="4:5" ht="14.25">
      <c r="D282" s="9"/>
      <c r="E282" s="9"/>
    </row>
    <row r="283" spans="4:5" ht="14.25">
      <c r="D283" s="9"/>
      <c r="E283" s="9"/>
    </row>
    <row r="284" spans="4:5" ht="14.25">
      <c r="D284" s="150"/>
      <c r="E284" s="151"/>
    </row>
    <row r="285" spans="4:5" ht="14.25">
      <c r="D285" s="9"/>
      <c r="E285" s="9"/>
    </row>
    <row r="286" spans="4:5" ht="15">
      <c r="D286" s="147"/>
      <c r="E286" s="147"/>
    </row>
    <row r="287" spans="4:5" ht="14.25">
      <c r="D287" s="9"/>
      <c r="E287" s="9"/>
    </row>
    <row r="288" spans="4:5" ht="14.25">
      <c r="D288" s="9"/>
      <c r="E288" s="9"/>
    </row>
    <row r="289" spans="4:5" ht="14.25">
      <c r="D289" s="150"/>
      <c r="E289" s="151"/>
    </row>
    <row r="290" spans="4:5" ht="14.25">
      <c r="D290" s="9"/>
      <c r="E290" s="9"/>
    </row>
    <row r="291" spans="4:5" ht="14.25">
      <c r="D291" s="9"/>
      <c r="E291" s="9"/>
    </row>
    <row r="292" spans="4:5" ht="14.25">
      <c r="D292" s="9"/>
      <c r="E292" s="9"/>
    </row>
    <row r="293" spans="4:5" ht="14.25">
      <c r="D293" s="9"/>
      <c r="E293" s="9"/>
    </row>
    <row r="294" spans="4:5" ht="14.25">
      <c r="D294" s="9"/>
      <c r="E294" s="9"/>
    </row>
    <row r="295" spans="4:5" ht="14.25">
      <c r="D295" s="9"/>
      <c r="E295" s="9"/>
    </row>
    <row r="296" spans="4:5" ht="14.25">
      <c r="D296" s="9"/>
      <c r="E296" s="9"/>
    </row>
    <row r="297" spans="4:5" ht="14.25">
      <c r="D297" s="9"/>
      <c r="E297" s="9"/>
    </row>
    <row r="298" spans="4:5" ht="14.25">
      <c r="D298" s="9"/>
      <c r="E298" s="9"/>
    </row>
    <row r="299" spans="4:5" ht="14.25">
      <c r="D299" s="9"/>
      <c r="E299" s="9"/>
    </row>
    <row r="300" spans="4:5" ht="14.25">
      <c r="D300" s="9"/>
      <c r="E300" s="9"/>
    </row>
    <row r="301" spans="4:5" ht="14.25">
      <c r="D301" s="9"/>
      <c r="E301" s="9"/>
    </row>
    <row r="302" spans="4:5" ht="14.25">
      <c r="D302" s="9"/>
      <c r="E302" s="9"/>
    </row>
    <row r="303" spans="4:5" ht="14.25">
      <c r="D303" s="9"/>
      <c r="E303" s="9"/>
    </row>
    <row r="304" spans="4:5" ht="14.25">
      <c r="D304" s="9"/>
      <c r="E304" s="9"/>
    </row>
    <row r="305" spans="4:5" ht="14.25">
      <c r="D305" s="9"/>
      <c r="E305" s="9"/>
    </row>
    <row r="306" spans="4:5" ht="14.25">
      <c r="D306" s="9"/>
      <c r="E306" s="9"/>
    </row>
    <row r="307" spans="4:5" ht="14.25">
      <c r="D307" s="9"/>
      <c r="E307" s="9"/>
    </row>
    <row r="308" spans="4:5" ht="14.25">
      <c r="D308" s="9"/>
      <c r="E308" s="9"/>
    </row>
    <row r="309" spans="4:5" ht="14.25">
      <c r="D309" s="9"/>
      <c r="E309" s="9"/>
    </row>
    <row r="310" spans="4:5" ht="14.25">
      <c r="D310" s="9"/>
      <c r="E310" s="9"/>
    </row>
    <row r="311" spans="4:5" ht="14.25">
      <c r="D311" s="9"/>
      <c r="E311" s="9"/>
    </row>
    <row r="312" spans="4:5" ht="14.25">
      <c r="D312" s="9"/>
      <c r="E312" s="9"/>
    </row>
    <row r="313" spans="4:5" ht="14.25">
      <c r="D313" s="9"/>
      <c r="E313" s="9"/>
    </row>
    <row r="314" spans="4:5" ht="14.25">
      <c r="D314" s="9"/>
      <c r="E314" s="9"/>
    </row>
    <row r="315" spans="4:5" ht="14.25">
      <c r="D315" s="9"/>
      <c r="E315" s="9"/>
    </row>
    <row r="316" spans="4:5" ht="14.25">
      <c r="D316" s="9"/>
      <c r="E316" s="9"/>
    </row>
    <row r="317" spans="4:5" ht="14.25">
      <c r="D317" s="9"/>
      <c r="E317" s="9"/>
    </row>
    <row r="318" spans="4:5" ht="14.25">
      <c r="D318" s="9"/>
      <c r="E318" s="9"/>
    </row>
    <row r="319" spans="4:5" ht="14.25">
      <c r="D319" s="9"/>
      <c r="E319" s="9"/>
    </row>
    <row r="320" spans="4:5" ht="14.25">
      <c r="D320" s="9"/>
      <c r="E320" s="9"/>
    </row>
    <row r="321" spans="4:5" ht="14.25">
      <c r="D321" s="9"/>
      <c r="E321" s="9"/>
    </row>
  </sheetData>
  <sheetProtection password="DE8F" sheet="1"/>
  <mergeCells count="166">
    <mergeCell ref="J102:J103"/>
    <mergeCell ref="J105:J107"/>
    <mergeCell ref="J109:J110"/>
    <mergeCell ref="A1:N1"/>
    <mergeCell ref="A2:N2"/>
    <mergeCell ref="A4:M4"/>
    <mergeCell ref="A5:A6"/>
    <mergeCell ref="B5:B6"/>
    <mergeCell ref="C5:C6"/>
    <mergeCell ref="D5:D6"/>
    <mergeCell ref="E5:E6"/>
    <mergeCell ref="M5:M6"/>
    <mergeCell ref="A3:O3"/>
    <mergeCell ref="D9:D11"/>
    <mergeCell ref="E9:E11"/>
    <mergeCell ref="F9:F11"/>
    <mergeCell ref="G9:G11"/>
    <mergeCell ref="J9:J11"/>
    <mergeCell ref="A9:A11"/>
    <mergeCell ref="B9:B11"/>
    <mergeCell ref="D29:D30"/>
    <mergeCell ref="E29:E30"/>
    <mergeCell ref="F29:F30"/>
    <mergeCell ref="G29:G30"/>
    <mergeCell ref="F5:F6"/>
    <mergeCell ref="K29:K30"/>
    <mergeCell ref="K5:K6"/>
    <mergeCell ref="I9:I11"/>
    <mergeCell ref="H9:H11"/>
    <mergeCell ref="K9:K11"/>
    <mergeCell ref="L5:L6"/>
    <mergeCell ref="G5:J5"/>
    <mergeCell ref="M9:M11"/>
    <mergeCell ref="L29:L30"/>
    <mergeCell ref="M29:M30"/>
    <mergeCell ref="I29:I30"/>
    <mergeCell ref="L9:L11"/>
    <mergeCell ref="M31:M32"/>
    <mergeCell ref="H29:H30"/>
    <mergeCell ref="H31:H32"/>
    <mergeCell ref="I31:I32"/>
    <mergeCell ref="J31:J32"/>
    <mergeCell ref="J29:J30"/>
    <mergeCell ref="L42:L43"/>
    <mergeCell ref="M42:M43"/>
    <mergeCell ref="D31:D32"/>
    <mergeCell ref="E31:E32"/>
    <mergeCell ref="F31:F32"/>
    <mergeCell ref="G31:G32"/>
    <mergeCell ref="D42:D43"/>
    <mergeCell ref="E42:E43"/>
    <mergeCell ref="K31:K32"/>
    <mergeCell ref="L31:L32"/>
    <mergeCell ref="H42:H43"/>
    <mergeCell ref="I42:I43"/>
    <mergeCell ref="F42:F43"/>
    <mergeCell ref="G42:G43"/>
    <mergeCell ref="J42:J43"/>
    <mergeCell ref="K42:K43"/>
    <mergeCell ref="L48:L53"/>
    <mergeCell ref="D83:D84"/>
    <mergeCell ref="L74:L75"/>
    <mergeCell ref="M48:M53"/>
    <mergeCell ref="D72:D73"/>
    <mergeCell ref="E72:E73"/>
    <mergeCell ref="F72:F73"/>
    <mergeCell ref="G72:G73"/>
    <mergeCell ref="G48:G53"/>
    <mergeCell ref="H48:H53"/>
    <mergeCell ref="J72:J73"/>
    <mergeCell ref="K74:K75"/>
    <mergeCell ref="H72:H73"/>
    <mergeCell ref="I74:I75"/>
    <mergeCell ref="J48:J53"/>
    <mergeCell ref="K48:K53"/>
    <mergeCell ref="I48:I53"/>
    <mergeCell ref="H83:H84"/>
    <mergeCell ref="E74:E75"/>
    <mergeCell ref="F74:F75"/>
    <mergeCell ref="G74:G75"/>
    <mergeCell ref="H74:H75"/>
    <mergeCell ref="M72:M73"/>
    <mergeCell ref="K72:K73"/>
    <mergeCell ref="L72:L73"/>
    <mergeCell ref="M74:M75"/>
    <mergeCell ref="I72:I73"/>
    <mergeCell ref="L94:L95"/>
    <mergeCell ref="M94:M95"/>
    <mergeCell ref="I83:I84"/>
    <mergeCell ref="J74:J75"/>
    <mergeCell ref="E87:E89"/>
    <mergeCell ref="F87:F89"/>
    <mergeCell ref="G87:G89"/>
    <mergeCell ref="H87:H89"/>
    <mergeCell ref="I87:I89"/>
    <mergeCell ref="E83:E84"/>
    <mergeCell ref="H102:H103"/>
    <mergeCell ref="I102:I103"/>
    <mergeCell ref="J94:J95"/>
    <mergeCell ref="K94:K95"/>
    <mergeCell ref="M83:M84"/>
    <mergeCell ref="J83:J84"/>
    <mergeCell ref="K83:K84"/>
    <mergeCell ref="L83:L84"/>
    <mergeCell ref="L87:L89"/>
    <mergeCell ref="M87:M89"/>
    <mergeCell ref="D48:D53"/>
    <mergeCell ref="A102:A103"/>
    <mergeCell ref="F105:F107"/>
    <mergeCell ref="G105:G107"/>
    <mergeCell ref="D102:D103"/>
    <mergeCell ref="E102:E103"/>
    <mergeCell ref="F102:F103"/>
    <mergeCell ref="G102:G103"/>
    <mergeCell ref="F83:F84"/>
    <mergeCell ref="G83:G84"/>
    <mergeCell ref="M109:M110"/>
    <mergeCell ref="K105:K107"/>
    <mergeCell ref="L105:L107"/>
    <mergeCell ref="M105:M107"/>
    <mergeCell ref="H109:H110"/>
    <mergeCell ref="B72:B73"/>
    <mergeCell ref="E94:E95"/>
    <mergeCell ref="F94:F95"/>
    <mergeCell ref="D109:D110"/>
    <mergeCell ref="F109:F110"/>
    <mergeCell ref="I94:I95"/>
    <mergeCell ref="A29:A30"/>
    <mergeCell ref="B29:B30"/>
    <mergeCell ref="A48:A53"/>
    <mergeCell ref="B48:B53"/>
    <mergeCell ref="L109:L110"/>
    <mergeCell ref="A31:A32"/>
    <mergeCell ref="B31:B32"/>
    <mergeCell ref="E48:E53"/>
    <mergeCell ref="F48:F53"/>
    <mergeCell ref="J87:J89"/>
    <mergeCell ref="B87:B89"/>
    <mergeCell ref="B102:B103"/>
    <mergeCell ref="I105:I107"/>
    <mergeCell ref="I109:I110"/>
    <mergeCell ref="K109:K110"/>
    <mergeCell ref="H105:H107"/>
    <mergeCell ref="K87:K89"/>
    <mergeCell ref="G94:G95"/>
    <mergeCell ref="H94:H95"/>
    <mergeCell ref="E109:E110"/>
    <mergeCell ref="B74:B75"/>
    <mergeCell ref="A83:A84"/>
    <mergeCell ref="B83:B84"/>
    <mergeCell ref="G109:G110"/>
    <mergeCell ref="D105:D107"/>
    <mergeCell ref="E105:E107"/>
    <mergeCell ref="D94:D95"/>
    <mergeCell ref="D87:D89"/>
    <mergeCell ref="D74:D75"/>
    <mergeCell ref="A72:A73"/>
    <mergeCell ref="B42:B43"/>
    <mergeCell ref="A105:A107"/>
    <mergeCell ref="B105:B107"/>
    <mergeCell ref="A109:A110"/>
    <mergeCell ref="B109:B110"/>
    <mergeCell ref="A87:A89"/>
    <mergeCell ref="A94:A95"/>
    <mergeCell ref="A74:A75"/>
    <mergeCell ref="B94:B95"/>
  </mergeCells>
  <printOptions/>
  <pageMargins left="0.23" right="0.16" top="0.39" bottom="0.43" header="0.31496062992125984" footer="0.31496062992125984"/>
  <pageSetup fitToHeight="3" fitToWidth="1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3"/>
  <sheetViews>
    <sheetView zoomScale="70" zoomScaleNormal="70" zoomScalePageLayoutView="0" workbookViewId="0" topLeftCell="B3">
      <pane ySplit="4" topLeftCell="A51" activePane="bottomLeft" state="frozen"/>
      <selection pane="topLeft" activeCell="B3" sqref="B3"/>
      <selection pane="bottomLeft" activeCell="A4" sqref="A4:O4"/>
    </sheetView>
  </sheetViews>
  <sheetFormatPr defaultColWidth="8.8515625" defaultRowHeight="15"/>
  <cols>
    <col min="1" max="1" width="4.28125" style="15" hidden="1" customWidth="1"/>
    <col min="2" max="2" width="32.140625" style="15" customWidth="1"/>
    <col min="3" max="3" width="18.421875" style="15" customWidth="1"/>
    <col min="4" max="4" width="32.00390625" style="15" customWidth="1"/>
    <col min="5" max="5" width="15.8515625" style="16" customWidth="1"/>
    <col min="6" max="6" width="14.7109375" style="16" customWidth="1"/>
    <col min="7" max="7" width="17.421875" style="16" customWidth="1"/>
    <col min="8" max="8" width="16.7109375" style="16" customWidth="1"/>
    <col min="9" max="9" width="16.57421875" style="16" customWidth="1"/>
    <col min="10" max="10" width="17.7109375" style="16" customWidth="1"/>
    <col min="11" max="11" width="12.00390625" style="16" hidden="1" customWidth="1"/>
    <col min="12" max="12" width="23.28125" style="16" customWidth="1"/>
    <col min="13" max="13" width="23.421875" style="16" customWidth="1"/>
    <col min="14" max="14" width="22.8515625" style="16" customWidth="1"/>
    <col min="15" max="15" width="20.57421875" style="16" hidden="1" customWidth="1"/>
    <col min="16" max="16" width="23.28125" style="16" customWidth="1"/>
    <col min="17" max="19" width="8.8515625" style="15" customWidth="1"/>
    <col min="20" max="20" width="7.8515625" style="15" customWidth="1"/>
    <col min="21" max="16384" width="8.8515625" style="15" customWidth="1"/>
  </cols>
  <sheetData>
    <row r="2" spans="1:16" ht="15.75" customHeight="1">
      <c r="A2" s="607" t="s">
        <v>399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17"/>
    </row>
    <row r="3" spans="1:16" ht="81" customHeight="1">
      <c r="A3" s="564" t="s">
        <v>637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19"/>
    </row>
    <row r="4" spans="1:15" s="1" customFormat="1" ht="20.25" customHeight="1">
      <c r="A4" s="619" t="s">
        <v>636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1"/>
    </row>
    <row r="5" spans="1:16" s="25" customFormat="1" ht="39.75" customHeight="1">
      <c r="A5" s="609" t="s">
        <v>400</v>
      </c>
      <c r="B5" s="611" t="s">
        <v>401</v>
      </c>
      <c r="C5" s="611" t="s">
        <v>402</v>
      </c>
      <c r="D5" s="611" t="s">
        <v>261</v>
      </c>
      <c r="E5" s="633" t="s">
        <v>403</v>
      </c>
      <c r="F5" s="614" t="s">
        <v>404</v>
      </c>
      <c r="G5" s="524" t="s">
        <v>453</v>
      </c>
      <c r="H5" s="616" t="s">
        <v>171</v>
      </c>
      <c r="I5" s="617"/>
      <c r="J5" s="617"/>
      <c r="K5" s="618"/>
      <c r="L5" s="524" t="s">
        <v>264</v>
      </c>
      <c r="M5" s="515" t="s">
        <v>452</v>
      </c>
      <c r="N5" s="524" t="s">
        <v>449</v>
      </c>
      <c r="O5" s="622" t="s">
        <v>405</v>
      </c>
      <c r="P5" s="24"/>
    </row>
    <row r="6" spans="1:16" s="25" customFormat="1" ht="50.25" customHeight="1">
      <c r="A6" s="610"/>
      <c r="B6" s="612"/>
      <c r="C6" s="613"/>
      <c r="D6" s="612"/>
      <c r="E6" s="634"/>
      <c r="F6" s="524"/>
      <c r="G6" s="615"/>
      <c r="H6" s="72" t="s">
        <v>167</v>
      </c>
      <c r="I6" s="72" t="s">
        <v>168</v>
      </c>
      <c r="J6" s="72" t="s">
        <v>170</v>
      </c>
      <c r="K6" s="72" t="s">
        <v>169</v>
      </c>
      <c r="L6" s="615"/>
      <c r="M6" s="516"/>
      <c r="N6" s="525"/>
      <c r="O6" s="623"/>
      <c r="P6" s="24"/>
    </row>
    <row r="7" spans="1:16" ht="21" customHeight="1">
      <c r="A7" s="599" t="s">
        <v>408</v>
      </c>
      <c r="B7" s="59" t="s">
        <v>406</v>
      </c>
      <c r="C7" s="60"/>
      <c r="D7" s="61"/>
      <c r="E7" s="354" t="s">
        <v>407</v>
      </c>
      <c r="F7" s="355"/>
      <c r="G7" s="355"/>
      <c r="H7" s="355"/>
      <c r="I7" s="356"/>
      <c r="J7" s="355"/>
      <c r="K7" s="355"/>
      <c r="L7" s="355"/>
      <c r="M7" s="60"/>
      <c r="N7" s="363"/>
      <c r="O7" s="32"/>
      <c r="P7" s="15"/>
    </row>
    <row r="8" spans="1:16" s="25" customFormat="1" ht="18.75" customHeight="1">
      <c r="A8" s="600"/>
      <c r="B8" s="365" t="s">
        <v>172</v>
      </c>
      <c r="C8" s="366"/>
      <c r="D8" s="366"/>
      <c r="E8" s="367"/>
      <c r="F8" s="367"/>
      <c r="G8" s="367"/>
      <c r="H8" s="368"/>
      <c r="I8" s="368"/>
      <c r="J8" s="368"/>
      <c r="K8" s="368"/>
      <c r="L8" s="368"/>
      <c r="M8" s="368"/>
      <c r="N8" s="369"/>
      <c r="O8" s="33"/>
      <c r="P8" s="19"/>
    </row>
    <row r="9" spans="1:16" s="25" customFormat="1" ht="35.25" customHeight="1">
      <c r="A9" s="600"/>
      <c r="B9" s="341" t="s">
        <v>409</v>
      </c>
      <c r="C9" s="341" t="s">
        <v>266</v>
      </c>
      <c r="D9" s="364" t="s">
        <v>586</v>
      </c>
      <c r="E9" s="342">
        <v>3523750</v>
      </c>
      <c r="F9" s="342">
        <v>54</v>
      </c>
      <c r="G9" s="342">
        <v>65255</v>
      </c>
      <c r="H9" s="340">
        <v>21708</v>
      </c>
      <c r="I9" s="340">
        <v>42669</v>
      </c>
      <c r="J9" s="340">
        <v>878</v>
      </c>
      <c r="K9" s="340"/>
      <c r="L9" s="340" t="s">
        <v>439</v>
      </c>
      <c r="M9" s="340" t="s">
        <v>439</v>
      </c>
      <c r="N9" s="340" t="s">
        <v>439</v>
      </c>
      <c r="O9" s="121" t="s">
        <v>410</v>
      </c>
      <c r="P9" s="19"/>
    </row>
    <row r="10" spans="1:16" ht="17.25" customHeight="1">
      <c r="A10" s="600"/>
      <c r="B10" s="629" t="s">
        <v>589</v>
      </c>
      <c r="C10" s="629" t="s">
        <v>290</v>
      </c>
      <c r="D10" s="36" t="s">
        <v>173</v>
      </c>
      <c r="E10" s="589">
        <v>63994</v>
      </c>
      <c r="F10" s="589">
        <v>54</v>
      </c>
      <c r="G10" s="585">
        <v>1186</v>
      </c>
      <c r="H10" s="579">
        <v>1077</v>
      </c>
      <c r="I10" s="579">
        <v>93</v>
      </c>
      <c r="J10" s="579">
        <v>16</v>
      </c>
      <c r="K10" s="38"/>
      <c r="L10" s="579" t="s">
        <v>439</v>
      </c>
      <c r="M10" s="579" t="s">
        <v>439</v>
      </c>
      <c r="N10" s="579" t="s">
        <v>439</v>
      </c>
      <c r="O10" s="595" t="s">
        <v>410</v>
      </c>
      <c r="P10" s="39"/>
    </row>
    <row r="11" spans="1:18" ht="17.25" customHeight="1">
      <c r="A11" s="600"/>
      <c r="B11" s="630"/>
      <c r="C11" s="630"/>
      <c r="D11" s="36" t="s">
        <v>176</v>
      </c>
      <c r="E11" s="635"/>
      <c r="F11" s="635"/>
      <c r="G11" s="627"/>
      <c r="H11" s="580"/>
      <c r="I11" s="580"/>
      <c r="J11" s="580"/>
      <c r="K11" s="38"/>
      <c r="L11" s="580"/>
      <c r="M11" s="580"/>
      <c r="N11" s="580"/>
      <c r="O11" s="596"/>
      <c r="P11" s="39"/>
      <c r="Q11" s="20"/>
      <c r="R11" s="20"/>
    </row>
    <row r="12" spans="1:18" ht="17.25" customHeight="1">
      <c r="A12" s="600"/>
      <c r="B12" s="630"/>
      <c r="C12" s="630"/>
      <c r="D12" s="36" t="s">
        <v>180</v>
      </c>
      <c r="E12" s="635"/>
      <c r="F12" s="635"/>
      <c r="G12" s="627"/>
      <c r="H12" s="580"/>
      <c r="I12" s="580"/>
      <c r="J12" s="580"/>
      <c r="K12" s="38"/>
      <c r="L12" s="580"/>
      <c r="M12" s="580"/>
      <c r="N12" s="580"/>
      <c r="O12" s="596"/>
      <c r="P12" s="18"/>
      <c r="Q12" s="18"/>
      <c r="R12" s="20"/>
    </row>
    <row r="13" spans="1:18" ht="17.25" customHeight="1">
      <c r="A13" s="600"/>
      <c r="B13" s="630"/>
      <c r="C13" s="630"/>
      <c r="D13" s="36" t="s">
        <v>275</v>
      </c>
      <c r="E13" s="635"/>
      <c r="F13" s="635"/>
      <c r="G13" s="627"/>
      <c r="H13" s="580"/>
      <c r="I13" s="580"/>
      <c r="J13" s="580"/>
      <c r="K13" s="38"/>
      <c r="L13" s="580"/>
      <c r="M13" s="580"/>
      <c r="N13" s="580"/>
      <c r="O13" s="596"/>
      <c r="P13" s="39"/>
      <c r="Q13" s="20"/>
      <c r="R13" s="20"/>
    </row>
    <row r="14" spans="1:18" ht="17.25" customHeight="1">
      <c r="A14" s="600"/>
      <c r="B14" s="630"/>
      <c r="C14" s="630"/>
      <c r="D14" s="36" t="s">
        <v>182</v>
      </c>
      <c r="E14" s="635"/>
      <c r="F14" s="635"/>
      <c r="G14" s="627"/>
      <c r="H14" s="580"/>
      <c r="I14" s="580"/>
      <c r="J14" s="580"/>
      <c r="K14" s="38"/>
      <c r="L14" s="580"/>
      <c r="M14" s="580"/>
      <c r="N14" s="580"/>
      <c r="O14" s="596"/>
      <c r="P14" s="39"/>
      <c r="Q14" s="20"/>
      <c r="R14" s="20"/>
    </row>
    <row r="15" spans="1:18" ht="17.25" customHeight="1">
      <c r="A15" s="600"/>
      <c r="B15" s="630"/>
      <c r="C15" s="630"/>
      <c r="D15" s="36" t="s">
        <v>185</v>
      </c>
      <c r="E15" s="636"/>
      <c r="F15" s="636"/>
      <c r="G15" s="628"/>
      <c r="H15" s="581"/>
      <c r="I15" s="581"/>
      <c r="J15" s="581"/>
      <c r="K15" s="38"/>
      <c r="L15" s="581"/>
      <c r="M15" s="581"/>
      <c r="N15" s="581"/>
      <c r="O15" s="597"/>
      <c r="P15" s="39"/>
      <c r="Q15" s="20"/>
      <c r="R15" s="20"/>
    </row>
    <row r="16" spans="1:18" ht="17.25" customHeight="1">
      <c r="A16" s="600"/>
      <c r="B16" s="365" t="s">
        <v>189</v>
      </c>
      <c r="C16" s="366"/>
      <c r="D16" s="366"/>
      <c r="E16" s="367"/>
      <c r="F16" s="367"/>
      <c r="G16" s="367"/>
      <c r="H16" s="368"/>
      <c r="I16" s="368"/>
      <c r="J16" s="368"/>
      <c r="K16" s="368"/>
      <c r="L16" s="368"/>
      <c r="M16" s="368"/>
      <c r="N16" s="369"/>
      <c r="O16" s="43"/>
      <c r="P16" s="44"/>
      <c r="Q16" s="44"/>
      <c r="R16" s="20"/>
    </row>
    <row r="17" spans="1:18" ht="17.25" customHeight="1">
      <c r="A17" s="600"/>
      <c r="B17" s="587" t="s">
        <v>411</v>
      </c>
      <c r="C17" s="587" t="s">
        <v>193</v>
      </c>
      <c r="D17" s="36" t="s">
        <v>196</v>
      </c>
      <c r="E17" s="578">
        <v>376760</v>
      </c>
      <c r="F17" s="578">
        <v>54</v>
      </c>
      <c r="G17" s="584">
        <v>6977</v>
      </c>
      <c r="H17" s="582">
        <v>2601</v>
      </c>
      <c r="I17" s="582">
        <v>4321</v>
      </c>
      <c r="J17" s="582">
        <v>55</v>
      </c>
      <c r="K17" s="38"/>
      <c r="L17" s="579" t="s">
        <v>439</v>
      </c>
      <c r="M17" s="579" t="s">
        <v>439</v>
      </c>
      <c r="N17" s="579" t="s">
        <v>439</v>
      </c>
      <c r="O17" s="595" t="s">
        <v>410</v>
      </c>
      <c r="P17" s="39"/>
      <c r="Q17" s="20"/>
      <c r="R17" s="20"/>
    </row>
    <row r="18" spans="1:18" ht="17.25" customHeight="1">
      <c r="A18" s="600"/>
      <c r="B18" s="631"/>
      <c r="C18" s="631"/>
      <c r="D18" s="36" t="s">
        <v>198</v>
      </c>
      <c r="E18" s="578"/>
      <c r="F18" s="578"/>
      <c r="G18" s="584"/>
      <c r="H18" s="582"/>
      <c r="I18" s="582"/>
      <c r="J18" s="582"/>
      <c r="K18" s="38"/>
      <c r="L18" s="580"/>
      <c r="M18" s="580"/>
      <c r="N18" s="580"/>
      <c r="O18" s="596"/>
      <c r="P18" s="39"/>
      <c r="Q18" s="20"/>
      <c r="R18" s="20"/>
    </row>
    <row r="19" spans="1:18" ht="17.25" customHeight="1">
      <c r="A19" s="600"/>
      <c r="B19" s="631"/>
      <c r="C19" s="631"/>
      <c r="D19" s="36" t="s">
        <v>199</v>
      </c>
      <c r="E19" s="578"/>
      <c r="F19" s="578"/>
      <c r="G19" s="584"/>
      <c r="H19" s="582"/>
      <c r="I19" s="582"/>
      <c r="J19" s="582"/>
      <c r="K19" s="38"/>
      <c r="L19" s="580"/>
      <c r="M19" s="580"/>
      <c r="N19" s="580"/>
      <c r="O19" s="596"/>
      <c r="P19" s="39"/>
      <c r="Q19" s="20"/>
      <c r="R19" s="20"/>
    </row>
    <row r="20" spans="1:18" ht="17.25" customHeight="1">
      <c r="A20" s="600"/>
      <c r="B20" s="631"/>
      <c r="C20" s="631"/>
      <c r="D20" s="36" t="s">
        <v>200</v>
      </c>
      <c r="E20" s="578"/>
      <c r="F20" s="578"/>
      <c r="G20" s="584"/>
      <c r="H20" s="582"/>
      <c r="I20" s="582"/>
      <c r="J20" s="582"/>
      <c r="K20" s="38"/>
      <c r="L20" s="580"/>
      <c r="M20" s="580"/>
      <c r="N20" s="580"/>
      <c r="O20" s="596"/>
      <c r="P20" s="39"/>
      <c r="Q20" s="20"/>
      <c r="R20" s="20"/>
    </row>
    <row r="21" spans="1:18" ht="17.25" customHeight="1">
      <c r="A21" s="600"/>
      <c r="B21" s="632"/>
      <c r="C21" s="632"/>
      <c r="D21" s="36" t="s">
        <v>193</v>
      </c>
      <c r="E21" s="578"/>
      <c r="F21" s="578"/>
      <c r="G21" s="584"/>
      <c r="H21" s="582"/>
      <c r="I21" s="582"/>
      <c r="J21" s="582"/>
      <c r="K21" s="38"/>
      <c r="L21" s="581"/>
      <c r="M21" s="581"/>
      <c r="N21" s="581"/>
      <c r="O21" s="597"/>
      <c r="P21" s="39"/>
      <c r="Q21" s="20"/>
      <c r="R21" s="20"/>
    </row>
    <row r="22" spans="1:16" ht="17.25" customHeight="1">
      <c r="A22" s="600"/>
      <c r="B22" s="365" t="s">
        <v>190</v>
      </c>
      <c r="C22" s="366"/>
      <c r="D22" s="366"/>
      <c r="E22" s="367"/>
      <c r="F22" s="367"/>
      <c r="G22" s="367"/>
      <c r="H22" s="368"/>
      <c r="I22" s="368"/>
      <c r="J22" s="368"/>
      <c r="K22" s="368"/>
      <c r="L22" s="368"/>
      <c r="M22" s="368"/>
      <c r="N22" s="369"/>
      <c r="O22" s="47"/>
      <c r="P22" s="39"/>
    </row>
    <row r="23" spans="1:16" ht="17.25" customHeight="1">
      <c r="A23" s="600"/>
      <c r="B23" s="624" t="s">
        <v>412</v>
      </c>
      <c r="C23" s="624" t="s">
        <v>485</v>
      </c>
      <c r="D23" s="36" t="s">
        <v>203</v>
      </c>
      <c r="E23" s="592">
        <v>169207</v>
      </c>
      <c r="F23" s="592">
        <v>54</v>
      </c>
      <c r="G23" s="592">
        <v>3134</v>
      </c>
      <c r="H23" s="592">
        <v>1570</v>
      </c>
      <c r="I23" s="592">
        <v>1512</v>
      </c>
      <c r="J23" s="592">
        <v>52</v>
      </c>
      <c r="K23" s="592"/>
      <c r="L23" s="592" t="s">
        <v>439</v>
      </c>
      <c r="M23" s="592" t="s">
        <v>439</v>
      </c>
      <c r="N23" s="592" t="s">
        <v>439</v>
      </c>
      <c r="O23" s="595" t="s">
        <v>410</v>
      </c>
      <c r="P23" s="39"/>
    </row>
    <row r="24" spans="1:16" ht="17.25" customHeight="1">
      <c r="A24" s="600"/>
      <c r="B24" s="625"/>
      <c r="C24" s="625"/>
      <c r="D24" s="36" t="s">
        <v>204</v>
      </c>
      <c r="E24" s="593"/>
      <c r="F24" s="593"/>
      <c r="G24" s="593"/>
      <c r="H24" s="593"/>
      <c r="I24" s="593"/>
      <c r="J24" s="593"/>
      <c r="K24" s="593"/>
      <c r="L24" s="593">
        <v>0</v>
      </c>
      <c r="M24" s="593"/>
      <c r="N24" s="593"/>
      <c r="O24" s="596"/>
      <c r="P24" s="39"/>
    </row>
    <row r="25" spans="1:16" ht="17.25" customHeight="1">
      <c r="A25" s="600"/>
      <c r="B25" s="625"/>
      <c r="C25" s="625"/>
      <c r="D25" s="36" t="s">
        <v>206</v>
      </c>
      <c r="E25" s="593"/>
      <c r="F25" s="593"/>
      <c r="G25" s="593"/>
      <c r="H25" s="593"/>
      <c r="I25" s="593"/>
      <c r="J25" s="593"/>
      <c r="K25" s="593"/>
      <c r="L25" s="593">
        <v>0</v>
      </c>
      <c r="M25" s="593"/>
      <c r="N25" s="593"/>
      <c r="O25" s="596"/>
      <c r="P25" s="39"/>
    </row>
    <row r="26" spans="1:16" ht="17.25" customHeight="1">
      <c r="A26" s="600"/>
      <c r="B26" s="625"/>
      <c r="C26" s="625"/>
      <c r="D26" s="36" t="s">
        <v>208</v>
      </c>
      <c r="E26" s="593"/>
      <c r="F26" s="593"/>
      <c r="G26" s="593"/>
      <c r="H26" s="593"/>
      <c r="I26" s="593"/>
      <c r="J26" s="593"/>
      <c r="K26" s="593"/>
      <c r="L26" s="593">
        <v>0</v>
      </c>
      <c r="M26" s="593"/>
      <c r="N26" s="593"/>
      <c r="O26" s="596"/>
      <c r="P26" s="39"/>
    </row>
    <row r="27" spans="1:16" ht="17.25" customHeight="1">
      <c r="A27" s="600"/>
      <c r="B27" s="625"/>
      <c r="C27" s="625"/>
      <c r="D27" s="36" t="s">
        <v>211</v>
      </c>
      <c r="E27" s="593"/>
      <c r="F27" s="593"/>
      <c r="G27" s="593"/>
      <c r="H27" s="593"/>
      <c r="I27" s="593"/>
      <c r="J27" s="593"/>
      <c r="K27" s="593"/>
      <c r="L27" s="593">
        <v>0</v>
      </c>
      <c r="M27" s="593"/>
      <c r="N27" s="593"/>
      <c r="O27" s="596"/>
      <c r="P27" s="39"/>
    </row>
    <row r="28" spans="1:16" ht="18.75" customHeight="1">
      <c r="A28" s="600"/>
      <c r="B28" s="626"/>
      <c r="C28" s="626"/>
      <c r="D28" s="36" t="s">
        <v>205</v>
      </c>
      <c r="E28" s="593"/>
      <c r="F28" s="593"/>
      <c r="G28" s="593"/>
      <c r="H28" s="593"/>
      <c r="I28" s="593"/>
      <c r="J28" s="593"/>
      <c r="K28" s="593"/>
      <c r="L28" s="593">
        <v>0</v>
      </c>
      <c r="M28" s="593"/>
      <c r="N28" s="593"/>
      <c r="O28" s="596"/>
      <c r="P28" s="39"/>
    </row>
    <row r="29" spans="1:16" ht="17.25" customHeight="1">
      <c r="A29" s="600"/>
      <c r="B29" s="41" t="s">
        <v>255</v>
      </c>
      <c r="C29" s="42"/>
      <c r="D29" s="42"/>
      <c r="E29" s="593"/>
      <c r="F29" s="593"/>
      <c r="G29" s="593"/>
      <c r="H29" s="593"/>
      <c r="I29" s="593"/>
      <c r="J29" s="593"/>
      <c r="K29" s="593"/>
      <c r="L29" s="593">
        <v>0</v>
      </c>
      <c r="M29" s="593"/>
      <c r="N29" s="593"/>
      <c r="O29" s="596"/>
      <c r="P29" s="39"/>
    </row>
    <row r="30" spans="1:16" ht="27.75" customHeight="1">
      <c r="A30" s="600"/>
      <c r="B30" s="45" t="s">
        <v>413</v>
      </c>
      <c r="C30" s="34" t="s">
        <v>414</v>
      </c>
      <c r="D30" s="36" t="s">
        <v>207</v>
      </c>
      <c r="E30" s="594"/>
      <c r="F30" s="594"/>
      <c r="G30" s="594"/>
      <c r="H30" s="594"/>
      <c r="I30" s="594"/>
      <c r="J30" s="594"/>
      <c r="K30" s="594"/>
      <c r="L30" s="594">
        <v>0</v>
      </c>
      <c r="M30" s="594"/>
      <c r="N30" s="594"/>
      <c r="O30" s="596"/>
      <c r="P30" s="39"/>
    </row>
    <row r="31" spans="1:16" ht="17.25" customHeight="1">
      <c r="A31" s="600"/>
      <c r="B31" s="365" t="s">
        <v>244</v>
      </c>
      <c r="C31" s="366"/>
      <c r="D31" s="366"/>
      <c r="E31" s="367"/>
      <c r="F31" s="367"/>
      <c r="G31" s="367"/>
      <c r="H31" s="368"/>
      <c r="I31" s="368"/>
      <c r="J31" s="368"/>
      <c r="K31" s="368"/>
      <c r="L31" s="368"/>
      <c r="M31" s="368"/>
      <c r="N31" s="369"/>
      <c r="O31" s="596"/>
      <c r="P31" s="39"/>
    </row>
    <row r="32" spans="1:16" ht="17.25" customHeight="1">
      <c r="A32" s="600"/>
      <c r="B32" s="605" t="s">
        <v>588</v>
      </c>
      <c r="C32" s="606" t="s">
        <v>486</v>
      </c>
      <c r="D32" s="36" t="s">
        <v>215</v>
      </c>
      <c r="E32" s="579">
        <v>456567</v>
      </c>
      <c r="F32" s="579">
        <v>54</v>
      </c>
      <c r="G32" s="579">
        <v>8455</v>
      </c>
      <c r="H32" s="579">
        <v>4007</v>
      </c>
      <c r="I32" s="579">
        <v>4145</v>
      </c>
      <c r="J32" s="579">
        <v>303</v>
      </c>
      <c r="K32" s="592"/>
      <c r="L32" s="592" t="s">
        <v>439</v>
      </c>
      <c r="M32" s="592" t="s">
        <v>439</v>
      </c>
      <c r="N32" s="592" t="s">
        <v>439</v>
      </c>
      <c r="O32" s="596"/>
      <c r="P32" s="39"/>
    </row>
    <row r="33" spans="1:16" ht="17.25" customHeight="1">
      <c r="A33" s="600"/>
      <c r="B33" s="605"/>
      <c r="C33" s="606"/>
      <c r="D33" s="36" t="s">
        <v>216</v>
      </c>
      <c r="E33" s="580"/>
      <c r="F33" s="580"/>
      <c r="G33" s="580"/>
      <c r="H33" s="580"/>
      <c r="I33" s="580"/>
      <c r="J33" s="580"/>
      <c r="K33" s="593"/>
      <c r="L33" s="593">
        <v>0</v>
      </c>
      <c r="M33" s="593">
        <v>0</v>
      </c>
      <c r="N33" s="593">
        <v>0</v>
      </c>
      <c r="O33" s="596"/>
      <c r="P33" s="39"/>
    </row>
    <row r="34" spans="1:16" ht="17.25" customHeight="1">
      <c r="A34" s="600"/>
      <c r="B34" s="605"/>
      <c r="C34" s="606"/>
      <c r="D34" s="36" t="s">
        <v>257</v>
      </c>
      <c r="E34" s="580"/>
      <c r="F34" s="580"/>
      <c r="G34" s="580"/>
      <c r="H34" s="580"/>
      <c r="I34" s="580"/>
      <c r="J34" s="580"/>
      <c r="K34" s="593"/>
      <c r="L34" s="593">
        <v>0</v>
      </c>
      <c r="M34" s="593">
        <v>0</v>
      </c>
      <c r="N34" s="593">
        <v>0</v>
      </c>
      <c r="O34" s="596"/>
      <c r="P34" s="39"/>
    </row>
    <row r="35" spans="1:16" ht="17.25" customHeight="1">
      <c r="A35" s="600"/>
      <c r="B35" s="605"/>
      <c r="C35" s="606"/>
      <c r="D35" s="36" t="s">
        <v>217</v>
      </c>
      <c r="E35" s="580"/>
      <c r="F35" s="580"/>
      <c r="G35" s="580"/>
      <c r="H35" s="580"/>
      <c r="I35" s="580"/>
      <c r="J35" s="580"/>
      <c r="K35" s="593"/>
      <c r="L35" s="593">
        <v>0</v>
      </c>
      <c r="M35" s="593">
        <v>0</v>
      </c>
      <c r="N35" s="593">
        <v>0</v>
      </c>
      <c r="O35" s="596"/>
      <c r="P35" s="39"/>
    </row>
    <row r="36" spans="1:16" ht="17.25" customHeight="1">
      <c r="A36" s="600"/>
      <c r="B36" s="605"/>
      <c r="C36" s="606"/>
      <c r="D36" s="36" t="s">
        <v>220</v>
      </c>
      <c r="E36" s="580"/>
      <c r="F36" s="580"/>
      <c r="G36" s="580"/>
      <c r="H36" s="580"/>
      <c r="I36" s="580"/>
      <c r="J36" s="580"/>
      <c r="K36" s="593"/>
      <c r="L36" s="593">
        <v>0</v>
      </c>
      <c r="M36" s="593">
        <v>0</v>
      </c>
      <c r="N36" s="593">
        <v>0</v>
      </c>
      <c r="O36" s="596"/>
      <c r="P36" s="39"/>
    </row>
    <row r="37" spans="1:16" ht="17.25" customHeight="1">
      <c r="A37" s="600"/>
      <c r="B37" s="605"/>
      <c r="C37" s="606"/>
      <c r="D37" s="36" t="s">
        <v>221</v>
      </c>
      <c r="E37" s="580"/>
      <c r="F37" s="580"/>
      <c r="G37" s="580"/>
      <c r="H37" s="580"/>
      <c r="I37" s="580"/>
      <c r="J37" s="580"/>
      <c r="K37" s="593"/>
      <c r="L37" s="593">
        <v>0</v>
      </c>
      <c r="M37" s="593">
        <v>0</v>
      </c>
      <c r="N37" s="593">
        <v>0</v>
      </c>
      <c r="O37" s="596"/>
      <c r="P37" s="39"/>
    </row>
    <row r="38" spans="1:16" ht="17.25" customHeight="1">
      <c r="A38" s="600"/>
      <c r="B38" s="605"/>
      <c r="C38" s="606"/>
      <c r="D38" s="36" t="s">
        <v>222</v>
      </c>
      <c r="E38" s="580"/>
      <c r="F38" s="580"/>
      <c r="G38" s="580"/>
      <c r="H38" s="580"/>
      <c r="I38" s="580"/>
      <c r="J38" s="580"/>
      <c r="K38" s="593"/>
      <c r="L38" s="593">
        <v>0</v>
      </c>
      <c r="M38" s="593">
        <v>0</v>
      </c>
      <c r="N38" s="593">
        <v>0</v>
      </c>
      <c r="O38" s="596"/>
      <c r="P38" s="39"/>
    </row>
    <row r="39" spans="1:16" ht="17.25" customHeight="1">
      <c r="A39" s="600"/>
      <c r="B39" s="605"/>
      <c r="C39" s="606"/>
      <c r="D39" s="36" t="s">
        <v>223</v>
      </c>
      <c r="E39" s="580"/>
      <c r="F39" s="580"/>
      <c r="G39" s="580"/>
      <c r="H39" s="580"/>
      <c r="I39" s="580"/>
      <c r="J39" s="580"/>
      <c r="K39" s="593"/>
      <c r="L39" s="593">
        <v>0</v>
      </c>
      <c r="M39" s="593">
        <v>0</v>
      </c>
      <c r="N39" s="593">
        <v>0</v>
      </c>
      <c r="O39" s="596"/>
      <c r="P39" s="39"/>
    </row>
    <row r="40" spans="1:16" ht="17.25" customHeight="1">
      <c r="A40" s="600"/>
      <c r="B40" s="605"/>
      <c r="C40" s="606"/>
      <c r="D40" s="36" t="s">
        <v>224</v>
      </c>
      <c r="E40" s="580"/>
      <c r="F40" s="580"/>
      <c r="G40" s="580"/>
      <c r="H40" s="580"/>
      <c r="I40" s="580"/>
      <c r="J40" s="580"/>
      <c r="K40" s="593"/>
      <c r="L40" s="593">
        <v>0</v>
      </c>
      <c r="M40" s="593">
        <v>0</v>
      </c>
      <c r="N40" s="593">
        <v>0</v>
      </c>
      <c r="O40" s="596"/>
      <c r="P40" s="39"/>
    </row>
    <row r="41" spans="1:16" ht="17.25" customHeight="1">
      <c r="A41" s="600"/>
      <c r="B41" s="605"/>
      <c r="C41" s="606"/>
      <c r="D41" s="36" t="s">
        <v>415</v>
      </c>
      <c r="E41" s="580"/>
      <c r="F41" s="580"/>
      <c r="G41" s="580"/>
      <c r="H41" s="580"/>
      <c r="I41" s="580"/>
      <c r="J41" s="580"/>
      <c r="K41" s="593"/>
      <c r="L41" s="593">
        <v>0</v>
      </c>
      <c r="M41" s="593">
        <v>0</v>
      </c>
      <c r="N41" s="593">
        <v>0</v>
      </c>
      <c r="O41" s="596"/>
      <c r="P41" s="39"/>
    </row>
    <row r="42" spans="1:16" ht="17.25" customHeight="1">
      <c r="A42" s="600"/>
      <c r="B42" s="605"/>
      <c r="C42" s="606"/>
      <c r="D42" s="36" t="s">
        <v>218</v>
      </c>
      <c r="E42" s="580"/>
      <c r="F42" s="580"/>
      <c r="G42" s="580"/>
      <c r="H42" s="580"/>
      <c r="I42" s="580"/>
      <c r="J42" s="580"/>
      <c r="K42" s="593"/>
      <c r="L42" s="593">
        <v>0</v>
      </c>
      <c r="M42" s="593">
        <v>0</v>
      </c>
      <c r="N42" s="593">
        <v>0</v>
      </c>
      <c r="O42" s="596"/>
      <c r="P42" s="39"/>
    </row>
    <row r="43" spans="1:16" ht="17.25" customHeight="1">
      <c r="A43" s="600"/>
      <c r="B43" s="605"/>
      <c r="C43" s="606"/>
      <c r="D43" s="36" t="s">
        <v>219</v>
      </c>
      <c r="E43" s="580"/>
      <c r="F43" s="580"/>
      <c r="G43" s="580"/>
      <c r="H43" s="580"/>
      <c r="I43" s="580"/>
      <c r="J43" s="580"/>
      <c r="K43" s="593"/>
      <c r="L43" s="593">
        <v>0</v>
      </c>
      <c r="M43" s="593">
        <v>0</v>
      </c>
      <c r="N43" s="593">
        <v>0</v>
      </c>
      <c r="O43" s="596"/>
      <c r="P43" s="39"/>
    </row>
    <row r="44" spans="1:16" ht="17.25" customHeight="1">
      <c r="A44" s="600"/>
      <c r="B44" s="605"/>
      <c r="C44" s="606"/>
      <c r="D44" s="36" t="s">
        <v>225</v>
      </c>
      <c r="E44" s="580"/>
      <c r="F44" s="580"/>
      <c r="G44" s="580"/>
      <c r="H44" s="580"/>
      <c r="I44" s="580"/>
      <c r="J44" s="580"/>
      <c r="K44" s="593"/>
      <c r="L44" s="593">
        <v>0</v>
      </c>
      <c r="M44" s="593">
        <v>0</v>
      </c>
      <c r="N44" s="593">
        <v>0</v>
      </c>
      <c r="O44" s="596"/>
      <c r="P44" s="39"/>
    </row>
    <row r="45" spans="1:16" ht="28.5" customHeight="1">
      <c r="A45" s="600"/>
      <c r="B45" s="605"/>
      <c r="C45" s="606"/>
      <c r="D45" s="36" t="s">
        <v>258</v>
      </c>
      <c r="E45" s="581"/>
      <c r="F45" s="581"/>
      <c r="G45" s="581"/>
      <c r="H45" s="581"/>
      <c r="I45" s="581"/>
      <c r="J45" s="581"/>
      <c r="K45" s="594"/>
      <c r="L45" s="594">
        <v>0</v>
      </c>
      <c r="M45" s="594">
        <v>0</v>
      </c>
      <c r="N45" s="594">
        <v>0</v>
      </c>
      <c r="O45" s="597"/>
      <c r="P45" s="39"/>
    </row>
    <row r="46" spans="1:15" ht="17.25" customHeight="1">
      <c r="A46" s="600"/>
      <c r="B46" s="365" t="s">
        <v>245</v>
      </c>
      <c r="C46" s="366"/>
      <c r="D46" s="366"/>
      <c r="E46" s="367"/>
      <c r="F46" s="367"/>
      <c r="G46" s="367"/>
      <c r="H46" s="368"/>
      <c r="I46" s="368"/>
      <c r="J46" s="368"/>
      <c r="K46" s="368"/>
      <c r="L46" s="368"/>
      <c r="M46" s="368"/>
      <c r="N46" s="369"/>
      <c r="O46" s="46"/>
    </row>
    <row r="47" spans="1:15" ht="17.25" customHeight="1">
      <c r="A47" s="600"/>
      <c r="B47" s="577" t="s">
        <v>416</v>
      </c>
      <c r="C47" s="577" t="s">
        <v>417</v>
      </c>
      <c r="D47" s="51" t="s">
        <v>227</v>
      </c>
      <c r="E47" s="578">
        <v>148720</v>
      </c>
      <c r="F47" s="578">
        <v>54</v>
      </c>
      <c r="G47" s="584">
        <v>2754</v>
      </c>
      <c r="H47" s="582">
        <v>1871</v>
      </c>
      <c r="I47" s="582">
        <v>859</v>
      </c>
      <c r="J47" s="582">
        <v>24</v>
      </c>
      <c r="K47" s="22"/>
      <c r="L47" s="591" t="s">
        <v>439</v>
      </c>
      <c r="M47" s="591" t="s">
        <v>439</v>
      </c>
      <c r="N47" s="591" t="s">
        <v>439</v>
      </c>
      <c r="O47" s="595" t="s">
        <v>410</v>
      </c>
    </row>
    <row r="48" spans="1:15" ht="17.25" customHeight="1">
      <c r="A48" s="600"/>
      <c r="B48" s="577"/>
      <c r="C48" s="577"/>
      <c r="D48" s="36" t="s">
        <v>228</v>
      </c>
      <c r="E48" s="578"/>
      <c r="F48" s="578"/>
      <c r="G48" s="584"/>
      <c r="H48" s="582"/>
      <c r="I48" s="582"/>
      <c r="J48" s="582"/>
      <c r="K48" s="22"/>
      <c r="L48" s="591" t="s">
        <v>272</v>
      </c>
      <c r="M48" s="591" t="s">
        <v>272</v>
      </c>
      <c r="N48" s="591" t="s">
        <v>272</v>
      </c>
      <c r="O48" s="596"/>
    </row>
    <row r="49" spans="1:15" ht="17.25" customHeight="1">
      <c r="A49" s="600"/>
      <c r="B49" s="577"/>
      <c r="C49" s="577"/>
      <c r="D49" s="51" t="s">
        <v>229</v>
      </c>
      <c r="E49" s="578"/>
      <c r="F49" s="578"/>
      <c r="G49" s="584"/>
      <c r="H49" s="582"/>
      <c r="I49" s="582"/>
      <c r="J49" s="582"/>
      <c r="K49" s="22"/>
      <c r="L49" s="591" t="s">
        <v>272</v>
      </c>
      <c r="M49" s="591" t="s">
        <v>272</v>
      </c>
      <c r="N49" s="591" t="s">
        <v>272</v>
      </c>
      <c r="O49" s="596"/>
    </row>
    <row r="50" spans="1:15" ht="29.25" customHeight="1">
      <c r="A50" s="600"/>
      <c r="B50" s="577"/>
      <c r="C50" s="577"/>
      <c r="D50" s="45" t="s">
        <v>231</v>
      </c>
      <c r="E50" s="578"/>
      <c r="F50" s="578"/>
      <c r="G50" s="584"/>
      <c r="H50" s="582"/>
      <c r="I50" s="582"/>
      <c r="J50" s="582"/>
      <c r="K50" s="22"/>
      <c r="L50" s="591" t="s">
        <v>272</v>
      </c>
      <c r="M50" s="591" t="s">
        <v>272</v>
      </c>
      <c r="N50" s="591" t="s">
        <v>272</v>
      </c>
      <c r="O50" s="596"/>
    </row>
    <row r="51" spans="1:16" s="111" customFormat="1" ht="18" customHeight="1">
      <c r="A51" s="600"/>
      <c r="B51" s="577"/>
      <c r="C51" s="577"/>
      <c r="D51" s="51" t="s">
        <v>230</v>
      </c>
      <c r="E51" s="578"/>
      <c r="F51" s="578"/>
      <c r="G51" s="584"/>
      <c r="H51" s="582"/>
      <c r="I51" s="582"/>
      <c r="J51" s="582"/>
      <c r="K51" s="109"/>
      <c r="L51" s="591"/>
      <c r="M51" s="591"/>
      <c r="N51" s="591"/>
      <c r="O51" s="596"/>
      <c r="P51" s="110"/>
    </row>
    <row r="52" spans="1:15" ht="28.5" customHeight="1">
      <c r="A52" s="600"/>
      <c r="B52" s="577"/>
      <c r="C52" s="577"/>
      <c r="D52" s="35" t="s">
        <v>483</v>
      </c>
      <c r="E52" s="578"/>
      <c r="F52" s="578"/>
      <c r="G52" s="584"/>
      <c r="H52" s="582"/>
      <c r="I52" s="582"/>
      <c r="J52" s="582"/>
      <c r="K52" s="22"/>
      <c r="L52" s="591" t="s">
        <v>272</v>
      </c>
      <c r="M52" s="591" t="s">
        <v>272</v>
      </c>
      <c r="N52" s="591" t="s">
        <v>272</v>
      </c>
      <c r="O52" s="597"/>
    </row>
    <row r="53" spans="1:15" ht="17.25" customHeight="1">
      <c r="A53" s="600"/>
      <c r="B53" s="365" t="s">
        <v>191</v>
      </c>
      <c r="C53" s="366"/>
      <c r="D53" s="366"/>
      <c r="E53" s="367"/>
      <c r="F53" s="367"/>
      <c r="G53" s="367"/>
      <c r="H53" s="368"/>
      <c r="I53" s="368"/>
      <c r="J53" s="368"/>
      <c r="K53" s="368"/>
      <c r="L53" s="368"/>
      <c r="M53" s="368"/>
      <c r="N53" s="369"/>
      <c r="O53" s="46"/>
    </row>
    <row r="54" spans="1:15" ht="17.25" customHeight="1">
      <c r="A54" s="600"/>
      <c r="B54" s="577" t="s">
        <v>418</v>
      </c>
      <c r="C54" s="577" t="s">
        <v>419</v>
      </c>
      <c r="D54" s="51" t="s">
        <v>238</v>
      </c>
      <c r="E54" s="578">
        <v>238237</v>
      </c>
      <c r="F54" s="578">
        <v>54</v>
      </c>
      <c r="G54" s="584">
        <v>4411</v>
      </c>
      <c r="H54" s="582">
        <v>1433</v>
      </c>
      <c r="I54" s="582">
        <v>2863</v>
      </c>
      <c r="J54" s="582">
        <v>115</v>
      </c>
      <c r="K54" s="22"/>
      <c r="L54" s="592" t="s">
        <v>439</v>
      </c>
      <c r="M54" s="592" t="s">
        <v>439</v>
      </c>
      <c r="N54" s="592" t="s">
        <v>439</v>
      </c>
      <c r="O54" s="595" t="s">
        <v>410</v>
      </c>
    </row>
    <row r="55" spans="1:15" ht="17.25" customHeight="1">
      <c r="A55" s="600"/>
      <c r="B55" s="577"/>
      <c r="C55" s="577"/>
      <c r="D55" s="45" t="s">
        <v>420</v>
      </c>
      <c r="E55" s="578"/>
      <c r="F55" s="578"/>
      <c r="G55" s="584"/>
      <c r="H55" s="582"/>
      <c r="I55" s="582"/>
      <c r="J55" s="582"/>
      <c r="K55" s="22"/>
      <c r="L55" s="593" t="s">
        <v>272</v>
      </c>
      <c r="M55" s="593" t="s">
        <v>272</v>
      </c>
      <c r="N55" s="593" t="s">
        <v>272</v>
      </c>
      <c r="O55" s="596"/>
    </row>
    <row r="56" spans="1:15" ht="17.25" customHeight="1">
      <c r="A56" s="600"/>
      <c r="B56" s="577"/>
      <c r="C56" s="577"/>
      <c r="D56" s="36" t="s">
        <v>233</v>
      </c>
      <c r="E56" s="578"/>
      <c r="F56" s="578"/>
      <c r="G56" s="584"/>
      <c r="H56" s="582"/>
      <c r="I56" s="582"/>
      <c r="J56" s="582"/>
      <c r="K56" s="22"/>
      <c r="L56" s="593" t="s">
        <v>272</v>
      </c>
      <c r="M56" s="593" t="s">
        <v>272</v>
      </c>
      <c r="N56" s="593" t="s">
        <v>272</v>
      </c>
      <c r="O56" s="596"/>
    </row>
    <row r="57" spans="1:15" ht="17.25" customHeight="1">
      <c r="A57" s="600"/>
      <c r="B57" s="577"/>
      <c r="C57" s="577"/>
      <c r="D57" s="51" t="s">
        <v>234</v>
      </c>
      <c r="E57" s="578"/>
      <c r="F57" s="578"/>
      <c r="G57" s="584"/>
      <c r="H57" s="582"/>
      <c r="I57" s="582"/>
      <c r="J57" s="582"/>
      <c r="K57" s="22"/>
      <c r="L57" s="593" t="s">
        <v>272</v>
      </c>
      <c r="M57" s="593" t="s">
        <v>272</v>
      </c>
      <c r="N57" s="593" t="s">
        <v>272</v>
      </c>
      <c r="O57" s="596"/>
    </row>
    <row r="58" spans="1:15" ht="17.25" customHeight="1">
      <c r="A58" s="600"/>
      <c r="B58" s="577"/>
      <c r="C58" s="577"/>
      <c r="D58" s="36" t="s">
        <v>240</v>
      </c>
      <c r="E58" s="578"/>
      <c r="F58" s="578"/>
      <c r="G58" s="584"/>
      <c r="H58" s="582"/>
      <c r="I58" s="582"/>
      <c r="J58" s="582"/>
      <c r="K58" s="22"/>
      <c r="L58" s="593" t="s">
        <v>272</v>
      </c>
      <c r="M58" s="593" t="s">
        <v>272</v>
      </c>
      <c r="N58" s="593" t="s">
        <v>272</v>
      </c>
      <c r="O58" s="596"/>
    </row>
    <row r="59" spans="1:15" ht="17.25" customHeight="1">
      <c r="A59" s="600"/>
      <c r="B59" s="577"/>
      <c r="C59" s="577"/>
      <c r="D59" s="51" t="s">
        <v>235</v>
      </c>
      <c r="E59" s="578"/>
      <c r="F59" s="578"/>
      <c r="G59" s="584"/>
      <c r="H59" s="582"/>
      <c r="I59" s="582"/>
      <c r="J59" s="582"/>
      <c r="K59" s="22"/>
      <c r="L59" s="593" t="s">
        <v>272</v>
      </c>
      <c r="M59" s="593" t="s">
        <v>272</v>
      </c>
      <c r="N59" s="593" t="s">
        <v>272</v>
      </c>
      <c r="O59" s="596"/>
    </row>
    <row r="60" spans="1:15" ht="17.25" customHeight="1">
      <c r="A60" s="600"/>
      <c r="B60" s="577"/>
      <c r="C60" s="577"/>
      <c r="D60" s="51" t="s">
        <v>236</v>
      </c>
      <c r="E60" s="578"/>
      <c r="F60" s="578"/>
      <c r="G60" s="584"/>
      <c r="H60" s="582"/>
      <c r="I60" s="582"/>
      <c r="J60" s="582"/>
      <c r="K60" s="22"/>
      <c r="L60" s="593" t="s">
        <v>272</v>
      </c>
      <c r="M60" s="593" t="s">
        <v>272</v>
      </c>
      <c r="N60" s="593" t="s">
        <v>272</v>
      </c>
      <c r="O60" s="596"/>
    </row>
    <row r="61" spans="1:15" ht="17.25" customHeight="1">
      <c r="A61" s="600"/>
      <c r="B61" s="577"/>
      <c r="C61" s="577"/>
      <c r="D61" s="51" t="s">
        <v>241</v>
      </c>
      <c r="E61" s="578"/>
      <c r="F61" s="578"/>
      <c r="G61" s="584"/>
      <c r="H61" s="582"/>
      <c r="I61" s="582"/>
      <c r="J61" s="582"/>
      <c r="K61" s="22"/>
      <c r="L61" s="593" t="s">
        <v>272</v>
      </c>
      <c r="M61" s="593" t="s">
        <v>272</v>
      </c>
      <c r="N61" s="593" t="s">
        <v>272</v>
      </c>
      <c r="O61" s="596"/>
    </row>
    <row r="62" spans="1:15" ht="17.25" customHeight="1">
      <c r="A62" s="600"/>
      <c r="B62" s="577"/>
      <c r="C62" s="577"/>
      <c r="D62" s="36" t="s">
        <v>242</v>
      </c>
      <c r="E62" s="578"/>
      <c r="F62" s="578"/>
      <c r="G62" s="584"/>
      <c r="H62" s="582"/>
      <c r="I62" s="582"/>
      <c r="J62" s="582"/>
      <c r="K62" s="22"/>
      <c r="L62" s="593" t="s">
        <v>272</v>
      </c>
      <c r="M62" s="593" t="s">
        <v>272</v>
      </c>
      <c r="N62" s="593" t="s">
        <v>272</v>
      </c>
      <c r="O62" s="596"/>
    </row>
    <row r="63" spans="1:15" ht="17.25" customHeight="1">
      <c r="A63" s="600"/>
      <c r="B63" s="577"/>
      <c r="C63" s="577"/>
      <c r="D63" s="36" t="s">
        <v>259</v>
      </c>
      <c r="E63" s="578"/>
      <c r="F63" s="578"/>
      <c r="G63" s="584"/>
      <c r="H63" s="582"/>
      <c r="I63" s="582"/>
      <c r="J63" s="582"/>
      <c r="K63" s="22"/>
      <c r="L63" s="593" t="s">
        <v>272</v>
      </c>
      <c r="M63" s="593" t="s">
        <v>272</v>
      </c>
      <c r="N63" s="593" t="s">
        <v>272</v>
      </c>
      <c r="O63" s="596"/>
    </row>
    <row r="64" spans="1:15" ht="17.25" customHeight="1">
      <c r="A64" s="600"/>
      <c r="B64" s="577"/>
      <c r="C64" s="577"/>
      <c r="D64" s="36" t="s">
        <v>243</v>
      </c>
      <c r="E64" s="578"/>
      <c r="F64" s="578"/>
      <c r="G64" s="584"/>
      <c r="H64" s="582"/>
      <c r="I64" s="582"/>
      <c r="J64" s="582"/>
      <c r="K64" s="22"/>
      <c r="L64" s="593" t="s">
        <v>272</v>
      </c>
      <c r="M64" s="593" t="s">
        <v>272</v>
      </c>
      <c r="N64" s="593" t="s">
        <v>272</v>
      </c>
      <c r="O64" s="596"/>
    </row>
    <row r="65" spans="1:15" ht="20.25" customHeight="1">
      <c r="A65" s="600"/>
      <c r="B65" s="577"/>
      <c r="C65" s="577"/>
      <c r="D65" s="51" t="s">
        <v>237</v>
      </c>
      <c r="E65" s="578"/>
      <c r="F65" s="578"/>
      <c r="G65" s="584"/>
      <c r="H65" s="582"/>
      <c r="I65" s="582"/>
      <c r="J65" s="582"/>
      <c r="K65" s="22"/>
      <c r="L65" s="594" t="s">
        <v>272</v>
      </c>
      <c r="M65" s="594" t="s">
        <v>272</v>
      </c>
      <c r="N65" s="594" t="s">
        <v>272</v>
      </c>
      <c r="O65" s="597"/>
    </row>
    <row r="66" spans="1:15" ht="17.25" customHeight="1">
      <c r="A66" s="600"/>
      <c r="B66" s="365" t="s">
        <v>192</v>
      </c>
      <c r="C66" s="366"/>
      <c r="D66" s="366"/>
      <c r="E66" s="367"/>
      <c r="F66" s="367"/>
      <c r="G66" s="367"/>
      <c r="H66" s="368"/>
      <c r="I66" s="368"/>
      <c r="J66" s="368"/>
      <c r="K66" s="368"/>
      <c r="L66" s="368"/>
      <c r="M66" s="368"/>
      <c r="N66" s="369"/>
      <c r="O66" s="46"/>
    </row>
    <row r="67" spans="1:15" ht="17.25" customHeight="1">
      <c r="A67" s="600"/>
      <c r="B67" s="577" t="s">
        <v>421</v>
      </c>
      <c r="C67" s="577" t="s">
        <v>422</v>
      </c>
      <c r="D67" s="51" t="s">
        <v>246</v>
      </c>
      <c r="E67" s="578">
        <v>96179</v>
      </c>
      <c r="F67" s="578">
        <v>54</v>
      </c>
      <c r="G67" s="584">
        <v>1781</v>
      </c>
      <c r="H67" s="582">
        <v>769</v>
      </c>
      <c r="I67" s="582">
        <v>656</v>
      </c>
      <c r="J67" s="582">
        <v>356</v>
      </c>
      <c r="K67" s="22"/>
      <c r="L67" s="592" t="s">
        <v>439</v>
      </c>
      <c r="M67" s="592" t="s">
        <v>439</v>
      </c>
      <c r="N67" s="592" t="s">
        <v>439</v>
      </c>
      <c r="O67" s="595" t="s">
        <v>410</v>
      </c>
    </row>
    <row r="68" spans="1:15" ht="31.5" customHeight="1">
      <c r="A68" s="600"/>
      <c r="B68" s="577"/>
      <c r="C68" s="602"/>
      <c r="D68" s="45" t="s">
        <v>249</v>
      </c>
      <c r="E68" s="578"/>
      <c r="F68" s="578">
        <v>54</v>
      </c>
      <c r="G68" s="584"/>
      <c r="H68" s="582"/>
      <c r="I68" s="582"/>
      <c r="J68" s="582"/>
      <c r="K68" s="22"/>
      <c r="L68" s="593"/>
      <c r="M68" s="593"/>
      <c r="N68" s="593"/>
      <c r="O68" s="596"/>
    </row>
    <row r="69" spans="1:16" s="111" customFormat="1" ht="17.25" customHeight="1">
      <c r="A69" s="600"/>
      <c r="B69" s="577"/>
      <c r="C69" s="602"/>
      <c r="D69" s="112" t="s">
        <v>484</v>
      </c>
      <c r="E69" s="578"/>
      <c r="F69" s="578"/>
      <c r="G69" s="584"/>
      <c r="H69" s="582"/>
      <c r="I69" s="582"/>
      <c r="J69" s="582"/>
      <c r="K69" s="109"/>
      <c r="L69" s="593"/>
      <c r="M69" s="593"/>
      <c r="N69" s="593"/>
      <c r="O69" s="596"/>
      <c r="P69" s="110"/>
    </row>
    <row r="70" spans="1:15" ht="17.25" customHeight="1">
      <c r="A70" s="600"/>
      <c r="B70" s="577"/>
      <c r="C70" s="602"/>
      <c r="D70" s="51" t="s">
        <v>251</v>
      </c>
      <c r="E70" s="578"/>
      <c r="F70" s="578"/>
      <c r="G70" s="584"/>
      <c r="H70" s="582"/>
      <c r="I70" s="582"/>
      <c r="J70" s="582"/>
      <c r="K70" s="22"/>
      <c r="L70" s="593"/>
      <c r="M70" s="593"/>
      <c r="N70" s="593"/>
      <c r="O70" s="596"/>
    </row>
    <row r="71" spans="1:16" s="111" customFormat="1" ht="17.25" customHeight="1">
      <c r="A71" s="600"/>
      <c r="B71" s="587"/>
      <c r="C71" s="603"/>
      <c r="D71" s="113" t="s">
        <v>254</v>
      </c>
      <c r="E71" s="589"/>
      <c r="F71" s="589"/>
      <c r="G71" s="585"/>
      <c r="H71" s="579"/>
      <c r="I71" s="579"/>
      <c r="J71" s="579"/>
      <c r="K71" s="109"/>
      <c r="L71" s="593"/>
      <c r="M71" s="593"/>
      <c r="N71" s="593"/>
      <c r="O71" s="596"/>
      <c r="P71" s="110"/>
    </row>
    <row r="72" spans="1:16" s="111" customFormat="1" ht="17.25" customHeight="1">
      <c r="A72" s="600"/>
      <c r="B72" s="587"/>
      <c r="C72" s="603"/>
      <c r="D72" s="113" t="s">
        <v>248</v>
      </c>
      <c r="E72" s="589"/>
      <c r="F72" s="589">
        <v>54</v>
      </c>
      <c r="G72" s="585"/>
      <c r="H72" s="579"/>
      <c r="I72" s="579"/>
      <c r="J72" s="579"/>
      <c r="K72" s="109"/>
      <c r="L72" s="593"/>
      <c r="M72" s="593"/>
      <c r="N72" s="593"/>
      <c r="O72" s="596"/>
      <c r="P72" s="110"/>
    </row>
    <row r="73" spans="1:15" ht="17.25" customHeight="1" thickBot="1">
      <c r="A73" s="600"/>
      <c r="B73" s="588"/>
      <c r="C73" s="604"/>
      <c r="D73" s="372" t="s">
        <v>250</v>
      </c>
      <c r="E73" s="590"/>
      <c r="F73" s="590">
        <v>54</v>
      </c>
      <c r="G73" s="586"/>
      <c r="H73" s="583"/>
      <c r="I73" s="583"/>
      <c r="J73" s="583"/>
      <c r="K73" s="376"/>
      <c r="L73" s="598"/>
      <c r="M73" s="598"/>
      <c r="N73" s="598"/>
      <c r="O73" s="596"/>
    </row>
    <row r="74" spans="1:15" ht="18" customHeight="1" thickBot="1">
      <c r="A74" s="600"/>
      <c r="B74" s="386"/>
      <c r="C74" s="350"/>
      <c r="D74" s="350" t="s">
        <v>423</v>
      </c>
      <c r="E74" s="351">
        <f>E67+E54+E47+E23+E17+E10+E9+E32</f>
        <v>5073414</v>
      </c>
      <c r="F74" s="351"/>
      <c r="G74" s="351">
        <f>G67+G54+G47+G23+G17+G10+G9+G32</f>
        <v>93953</v>
      </c>
      <c r="H74" s="351">
        <f>H67+H54+H47+H23+H17+H10+H9+H32</f>
        <v>35036</v>
      </c>
      <c r="I74" s="351">
        <f>I67+I54+I47+I23+I17+I10+I9+I32</f>
        <v>57118</v>
      </c>
      <c r="J74" s="351">
        <f>J67+J54+J47+J23+J17+J10+J9+J32</f>
        <v>1799</v>
      </c>
      <c r="K74" s="351"/>
      <c r="L74" s="351" t="s">
        <v>272</v>
      </c>
      <c r="M74" s="351" t="s">
        <v>272</v>
      </c>
      <c r="N74" s="160" t="s">
        <v>272</v>
      </c>
      <c r="O74" s="52" t="s">
        <v>272</v>
      </c>
    </row>
    <row r="75" spans="1:15" ht="23.25" customHeight="1">
      <c r="A75" s="600"/>
      <c r="B75" s="53"/>
      <c r="C75" s="54"/>
      <c r="D75" s="54"/>
      <c r="E75" s="9"/>
      <c r="F75" s="55"/>
      <c r="G75" s="55"/>
      <c r="H75" s="55"/>
      <c r="I75" s="56"/>
      <c r="J75" s="55"/>
      <c r="K75" s="55"/>
      <c r="L75" s="55"/>
      <c r="M75" s="57"/>
      <c r="N75" s="370"/>
      <c r="O75" s="58"/>
    </row>
    <row r="76" spans="1:16" ht="18" customHeight="1">
      <c r="A76" s="600"/>
      <c r="B76" s="59" t="s">
        <v>424</v>
      </c>
      <c r="C76" s="60"/>
      <c r="D76" s="61"/>
      <c r="E76" s="29" t="s">
        <v>407</v>
      </c>
      <c r="F76" s="30"/>
      <c r="G76" s="30"/>
      <c r="H76" s="30"/>
      <c r="I76" s="31"/>
      <c r="J76" s="30"/>
      <c r="K76" s="30"/>
      <c r="L76" s="30"/>
      <c r="M76" s="27"/>
      <c r="N76" s="182"/>
      <c r="O76" s="32"/>
      <c r="P76" s="15"/>
    </row>
    <row r="77" spans="1:15" ht="17.25" customHeight="1">
      <c r="A77" s="600"/>
      <c r="B77" s="365" t="s">
        <v>425</v>
      </c>
      <c r="C77" s="366"/>
      <c r="D77" s="366"/>
      <c r="E77" s="367"/>
      <c r="F77" s="367"/>
      <c r="G77" s="367"/>
      <c r="H77" s="368"/>
      <c r="I77" s="368"/>
      <c r="J77" s="368"/>
      <c r="K77" s="368"/>
      <c r="L77" s="368"/>
      <c r="M77" s="368"/>
      <c r="N77" s="369"/>
      <c r="O77" s="40"/>
    </row>
    <row r="78" spans="1:15" ht="33" customHeight="1" thickBot="1">
      <c r="A78" s="600"/>
      <c r="B78" s="371" t="s">
        <v>426</v>
      </c>
      <c r="C78" s="371" t="s">
        <v>427</v>
      </c>
      <c r="D78" s="372"/>
      <c r="E78" s="373">
        <v>311340</v>
      </c>
      <c r="F78" s="373">
        <v>43</v>
      </c>
      <c r="G78" s="374">
        <v>7241</v>
      </c>
      <c r="H78" s="375">
        <v>1054</v>
      </c>
      <c r="I78" s="375">
        <v>5011</v>
      </c>
      <c r="J78" s="375">
        <v>1176</v>
      </c>
      <c r="K78" s="376"/>
      <c r="L78" s="376" t="s">
        <v>439</v>
      </c>
      <c r="M78" s="376" t="s">
        <v>439</v>
      </c>
      <c r="N78" s="376" t="s">
        <v>439</v>
      </c>
      <c r="O78" s="21" t="s">
        <v>428</v>
      </c>
    </row>
    <row r="79" spans="1:15" s="62" customFormat="1" ht="15.75" customHeight="1" thickBot="1">
      <c r="A79" s="600"/>
      <c r="B79" s="386"/>
      <c r="C79" s="350"/>
      <c r="D79" s="350" t="s">
        <v>429</v>
      </c>
      <c r="E79" s="351">
        <f>SUM(E78)</f>
        <v>311340</v>
      </c>
      <c r="F79" s="351"/>
      <c r="G79" s="351">
        <f>SUM(G78)</f>
        <v>7241</v>
      </c>
      <c r="H79" s="351">
        <f>SUM(H78)</f>
        <v>1054</v>
      </c>
      <c r="I79" s="351">
        <f>SUM(I78)</f>
        <v>5011</v>
      </c>
      <c r="J79" s="351">
        <f>SUM(J78)</f>
        <v>1176</v>
      </c>
      <c r="K79" s="351">
        <f>SUM(K78)</f>
        <v>0</v>
      </c>
      <c r="L79" s="351" t="s">
        <v>272</v>
      </c>
      <c r="M79" s="351" t="s">
        <v>272</v>
      </c>
      <c r="N79" s="160" t="s">
        <v>272</v>
      </c>
      <c r="O79" s="52" t="s">
        <v>272</v>
      </c>
    </row>
    <row r="80" spans="1:15" s="5" customFormat="1" ht="21" customHeight="1">
      <c r="A80" s="600"/>
      <c r="B80" s="63"/>
      <c r="C80" s="54"/>
      <c r="D80" s="54"/>
      <c r="E80" s="9"/>
      <c r="F80" s="55"/>
      <c r="G80" s="55"/>
      <c r="H80" s="55"/>
      <c r="I80" s="55"/>
      <c r="J80" s="55"/>
      <c r="K80" s="55"/>
      <c r="L80" s="55"/>
      <c r="M80" s="57"/>
      <c r="N80" s="370"/>
      <c r="O80" s="64"/>
    </row>
    <row r="81" spans="1:16" ht="15.75" customHeight="1">
      <c r="A81" s="600"/>
      <c r="B81" s="59" t="s">
        <v>269</v>
      </c>
      <c r="C81" s="60"/>
      <c r="D81" s="61"/>
      <c r="E81" s="29" t="s">
        <v>407</v>
      </c>
      <c r="F81" s="30"/>
      <c r="G81" s="30"/>
      <c r="H81" s="30"/>
      <c r="I81" s="31"/>
      <c r="J81" s="30"/>
      <c r="K81" s="30"/>
      <c r="L81" s="30"/>
      <c r="M81" s="27"/>
      <c r="N81" s="182"/>
      <c r="O81" s="32"/>
      <c r="P81" s="15"/>
    </row>
    <row r="82" spans="1:15" ht="16.5" customHeight="1">
      <c r="A82" s="600"/>
      <c r="B82" s="365" t="s">
        <v>430</v>
      </c>
      <c r="C82" s="366"/>
      <c r="D82" s="366"/>
      <c r="E82" s="367"/>
      <c r="F82" s="367"/>
      <c r="G82" s="367"/>
      <c r="H82" s="368"/>
      <c r="I82" s="368"/>
      <c r="J82" s="368"/>
      <c r="K82" s="368"/>
      <c r="L82" s="368"/>
      <c r="M82" s="368"/>
      <c r="N82" s="369"/>
      <c r="O82" s="40"/>
    </row>
    <row r="83" spans="1:15" ht="45" customHeight="1" thickBot="1">
      <c r="A83" s="600"/>
      <c r="B83" s="371" t="s">
        <v>431</v>
      </c>
      <c r="C83" s="371" t="s">
        <v>432</v>
      </c>
      <c r="D83" s="372"/>
      <c r="E83" s="374">
        <v>37590</v>
      </c>
      <c r="F83" s="374">
        <v>21</v>
      </c>
      <c r="G83" s="374">
        <v>1790</v>
      </c>
      <c r="H83" s="375">
        <v>620</v>
      </c>
      <c r="I83" s="375">
        <v>490</v>
      </c>
      <c r="J83" s="375">
        <v>680</v>
      </c>
      <c r="K83" s="376"/>
      <c r="L83" s="376" t="s">
        <v>439</v>
      </c>
      <c r="M83" s="376" t="s">
        <v>439</v>
      </c>
      <c r="N83" s="376" t="s">
        <v>439</v>
      </c>
      <c r="O83" s="183" t="s">
        <v>433</v>
      </c>
    </row>
    <row r="84" spans="1:15" s="6" customFormat="1" ht="16.5" customHeight="1" thickBot="1">
      <c r="A84" s="601"/>
      <c r="B84" s="386"/>
      <c r="C84" s="350"/>
      <c r="D84" s="350" t="s">
        <v>434</v>
      </c>
      <c r="E84" s="351">
        <f>SUM(E83)</f>
        <v>37590</v>
      </c>
      <c r="F84" s="351"/>
      <c r="G84" s="351">
        <f>SUM(G83)</f>
        <v>1790</v>
      </c>
      <c r="H84" s="351">
        <f>SUM(H83)</f>
        <v>620</v>
      </c>
      <c r="I84" s="351">
        <f>SUM(I83)</f>
        <v>490</v>
      </c>
      <c r="J84" s="351">
        <f>SUM(J83)</f>
        <v>680</v>
      </c>
      <c r="K84" s="351">
        <f>SUM(K83)</f>
        <v>0</v>
      </c>
      <c r="L84" s="351" t="s">
        <v>272</v>
      </c>
      <c r="M84" s="351" t="s">
        <v>272</v>
      </c>
      <c r="N84" s="160" t="s">
        <v>272</v>
      </c>
      <c r="O84" s="52" t="s">
        <v>272</v>
      </c>
    </row>
    <row r="85" spans="1:16" s="20" customFormat="1" ht="15" customHeight="1">
      <c r="A85" s="18"/>
      <c r="B85" s="18"/>
      <c r="C85" s="18"/>
      <c r="D85" s="18"/>
      <c r="E85" s="39"/>
      <c r="F85" s="39"/>
      <c r="G85" s="39"/>
      <c r="H85" s="39"/>
      <c r="I85" s="39"/>
      <c r="J85" s="39"/>
      <c r="K85" s="39"/>
      <c r="L85" s="39"/>
      <c r="M85" s="39"/>
      <c r="N85" s="50"/>
      <c r="O85" s="39"/>
      <c r="P85" s="39"/>
    </row>
    <row r="86" spans="1:16" s="20" customFormat="1" ht="15" customHeight="1">
      <c r="A86" s="18"/>
      <c r="B86" s="18"/>
      <c r="C86" s="18"/>
      <c r="D86" s="18"/>
      <c r="E86" s="39"/>
      <c r="F86" s="39"/>
      <c r="G86" s="39"/>
      <c r="H86" s="39"/>
      <c r="I86" s="39"/>
      <c r="J86" s="39"/>
      <c r="K86" s="39"/>
      <c r="L86" s="39"/>
      <c r="M86" s="39"/>
      <c r="N86" s="50"/>
      <c r="O86" s="39"/>
      <c r="P86" s="39"/>
    </row>
    <row r="87" spans="1:16" s="20" customFormat="1" ht="15" customHeight="1">
      <c r="A87" s="18"/>
      <c r="B87" s="18"/>
      <c r="C87" s="18"/>
      <c r="D87" s="18"/>
      <c r="E87" s="39"/>
      <c r="F87" s="39"/>
      <c r="G87" s="39"/>
      <c r="H87" s="39"/>
      <c r="I87" s="39"/>
      <c r="J87" s="39"/>
      <c r="K87" s="39"/>
      <c r="L87" s="39"/>
      <c r="M87" s="39"/>
      <c r="N87" s="50"/>
      <c r="O87" s="39"/>
      <c r="P87" s="39"/>
    </row>
    <row r="88" spans="1:16" s="20" customFormat="1" ht="15" customHeight="1">
      <c r="A88" s="18"/>
      <c r="B88" s="18"/>
      <c r="C88" s="18"/>
      <c r="E88" s="50"/>
      <c r="F88" s="50"/>
      <c r="G88" s="39"/>
      <c r="H88" s="39"/>
      <c r="I88" s="39"/>
      <c r="J88" s="39"/>
      <c r="K88" s="39"/>
      <c r="L88" s="39"/>
      <c r="M88" s="39"/>
      <c r="N88" s="50"/>
      <c r="O88" s="39"/>
      <c r="P88" s="39"/>
    </row>
    <row r="89" spans="1:16" s="20" customFormat="1" ht="15" customHeight="1">
      <c r="A89" s="18"/>
      <c r="B89" s="18"/>
      <c r="C89" s="18"/>
      <c r="E89" s="50"/>
      <c r="F89" s="50"/>
      <c r="G89" s="39"/>
      <c r="H89" s="39"/>
      <c r="I89" s="39"/>
      <c r="J89" s="39"/>
      <c r="K89" s="39"/>
      <c r="L89" s="39"/>
      <c r="M89" s="39"/>
      <c r="N89" s="50"/>
      <c r="O89" s="39"/>
      <c r="P89" s="39"/>
    </row>
    <row r="90" spans="1:16" s="20" customFormat="1" ht="15" customHeight="1">
      <c r="A90" s="18"/>
      <c r="B90" s="18"/>
      <c r="C90" s="18"/>
      <c r="D90" s="18"/>
      <c r="E90" s="39"/>
      <c r="F90" s="39"/>
      <c r="G90" s="39"/>
      <c r="H90" s="39"/>
      <c r="I90" s="39"/>
      <c r="J90" s="39"/>
      <c r="K90" s="39"/>
      <c r="L90" s="39"/>
      <c r="M90" s="39"/>
      <c r="N90" s="50"/>
      <c r="O90" s="39"/>
      <c r="P90" s="39"/>
    </row>
    <row r="91" spans="1:16" s="20" customFormat="1" ht="15" customHeight="1">
      <c r="A91" s="18"/>
      <c r="B91" s="18"/>
      <c r="C91" s="18"/>
      <c r="E91" s="50"/>
      <c r="F91" s="50"/>
      <c r="G91" s="39"/>
      <c r="H91" s="39"/>
      <c r="I91" s="39"/>
      <c r="J91" s="39"/>
      <c r="K91" s="39"/>
      <c r="L91" s="39"/>
      <c r="M91" s="39"/>
      <c r="N91" s="50"/>
      <c r="O91" s="39"/>
      <c r="P91" s="39"/>
    </row>
    <row r="92" spans="1:16" s="20" customFormat="1" ht="15" customHeight="1">
      <c r="A92" s="18"/>
      <c r="B92" s="18"/>
      <c r="C92" s="18"/>
      <c r="E92" s="50"/>
      <c r="F92" s="50"/>
      <c r="G92" s="39"/>
      <c r="H92" s="39"/>
      <c r="I92" s="39"/>
      <c r="J92" s="39"/>
      <c r="K92" s="39"/>
      <c r="L92" s="39"/>
      <c r="M92" s="39"/>
      <c r="N92" s="50"/>
      <c r="O92" s="39"/>
      <c r="P92" s="39"/>
    </row>
    <row r="93" spans="1:16" s="20" customFormat="1" ht="15" customHeight="1">
      <c r="A93" s="18"/>
      <c r="B93" s="18"/>
      <c r="C93" s="18"/>
      <c r="E93" s="50"/>
      <c r="F93" s="50"/>
      <c r="G93" s="39"/>
      <c r="H93" s="39"/>
      <c r="I93" s="39"/>
      <c r="J93" s="39"/>
      <c r="K93" s="39"/>
      <c r="L93" s="39"/>
      <c r="M93" s="39"/>
      <c r="N93" s="50"/>
      <c r="O93" s="39"/>
      <c r="P93" s="39"/>
    </row>
  </sheetData>
  <sheetProtection password="DE8F" sheet="1"/>
  <mergeCells count="101">
    <mergeCell ref="O10:O15"/>
    <mergeCell ref="J10:J15"/>
    <mergeCell ref="O17:O21"/>
    <mergeCell ref="I17:I21"/>
    <mergeCell ref="I10:I15"/>
    <mergeCell ref="F17:F21"/>
    <mergeCell ref="G17:G21"/>
    <mergeCell ref="F10:F15"/>
    <mergeCell ref="M5:M6"/>
    <mergeCell ref="H23:H30"/>
    <mergeCell ref="H17:H21"/>
    <mergeCell ref="F23:F30"/>
    <mergeCell ref="G23:G30"/>
    <mergeCell ref="E23:E30"/>
    <mergeCell ref="E17:E21"/>
    <mergeCell ref="E10:E15"/>
    <mergeCell ref="C10:C15"/>
    <mergeCell ref="N5:N6"/>
    <mergeCell ref="C17:C21"/>
    <mergeCell ref="H10:H15"/>
    <mergeCell ref="J17:J21"/>
    <mergeCell ref="B17:B21"/>
    <mergeCell ref="L10:L15"/>
    <mergeCell ref="N17:N21"/>
    <mergeCell ref="L17:L21"/>
    <mergeCell ref="E5:E6"/>
    <mergeCell ref="G47:G52"/>
    <mergeCell ref="A4:O4"/>
    <mergeCell ref="O5:O6"/>
    <mergeCell ref="B23:B28"/>
    <mergeCell ref="C23:C28"/>
    <mergeCell ref="M10:M15"/>
    <mergeCell ref="N10:N15"/>
    <mergeCell ref="G10:G15"/>
    <mergeCell ref="M17:M21"/>
    <mergeCell ref="B10:B15"/>
    <mergeCell ref="A2:O2"/>
    <mergeCell ref="A3:O3"/>
    <mergeCell ref="A5:A6"/>
    <mergeCell ref="B5:B6"/>
    <mergeCell ref="C5:C6"/>
    <mergeCell ref="D5:D6"/>
    <mergeCell ref="F5:F6"/>
    <mergeCell ref="G5:G6"/>
    <mergeCell ref="H5:K5"/>
    <mergeCell ref="L5:L6"/>
    <mergeCell ref="A7:A84"/>
    <mergeCell ref="C67:C73"/>
    <mergeCell ref="E67:E73"/>
    <mergeCell ref="B54:B65"/>
    <mergeCell ref="C54:C65"/>
    <mergeCell ref="E47:E52"/>
    <mergeCell ref="E32:E45"/>
    <mergeCell ref="B32:B45"/>
    <mergeCell ref="C32:C45"/>
    <mergeCell ref="B47:B52"/>
    <mergeCell ref="H47:H52"/>
    <mergeCell ref="I47:I52"/>
    <mergeCell ref="O54:O65"/>
    <mergeCell ref="L54:L65"/>
    <mergeCell ref="O47:O52"/>
    <mergeCell ref="O67:O73"/>
    <mergeCell ref="L67:L73"/>
    <mergeCell ref="N67:N73"/>
    <mergeCell ref="M67:M73"/>
    <mergeCell ref="N54:N65"/>
    <mergeCell ref="M54:M65"/>
    <mergeCell ref="M47:M52"/>
    <mergeCell ref="I23:I30"/>
    <mergeCell ref="I32:I45"/>
    <mergeCell ref="J32:J45"/>
    <mergeCell ref="O23:O45"/>
    <mergeCell ref="N32:N45"/>
    <mergeCell ref="L23:L30"/>
    <mergeCell ref="M23:M30"/>
    <mergeCell ref="N23:N30"/>
    <mergeCell ref="N47:N52"/>
    <mergeCell ref="J47:J52"/>
    <mergeCell ref="L47:L52"/>
    <mergeCell ref="J23:J30"/>
    <mergeCell ref="K23:K30"/>
    <mergeCell ref="L32:L45"/>
    <mergeCell ref="M32:M45"/>
    <mergeCell ref="K32:K45"/>
    <mergeCell ref="H54:H65"/>
    <mergeCell ref="I54:I65"/>
    <mergeCell ref="B67:B73"/>
    <mergeCell ref="F67:F73"/>
    <mergeCell ref="E54:E65"/>
    <mergeCell ref="I67:I73"/>
    <mergeCell ref="H67:H73"/>
    <mergeCell ref="C47:C52"/>
    <mergeCell ref="F47:F52"/>
    <mergeCell ref="G32:G45"/>
    <mergeCell ref="H32:H45"/>
    <mergeCell ref="J67:J73"/>
    <mergeCell ref="F32:F45"/>
    <mergeCell ref="G67:G73"/>
    <mergeCell ref="J54:J65"/>
    <mergeCell ref="F54:F65"/>
    <mergeCell ref="G54:G65"/>
  </mergeCells>
  <printOptions/>
  <pageMargins left="0.2755905511811024" right="0.15748031496062992" top="0.984251968503937" bottom="0.984251968503937" header="0.5118110236220472" footer="0.5118110236220472"/>
  <pageSetup fitToHeight="1" fitToWidth="1"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zoomScale="70" zoomScaleNormal="70" zoomScalePageLayoutView="0" workbookViewId="0" topLeftCell="B1">
      <pane ySplit="6" topLeftCell="A7" activePane="bottomLeft" state="frozen"/>
      <selection pane="topLeft" activeCell="B1" sqref="B1"/>
      <selection pane="bottomLeft" activeCell="F24" sqref="F24"/>
    </sheetView>
  </sheetViews>
  <sheetFormatPr defaultColWidth="8.8515625" defaultRowHeight="15"/>
  <cols>
    <col min="1" max="1" width="5.8515625" style="15" hidden="1" customWidth="1"/>
    <col min="2" max="2" width="21.7109375" style="15" customWidth="1"/>
    <col min="3" max="3" width="19.57421875" style="15" customWidth="1"/>
    <col min="4" max="4" width="29.57421875" style="65" customWidth="1"/>
    <col min="5" max="5" width="14.421875" style="16" customWidth="1"/>
    <col min="6" max="6" width="13.421875" style="16" customWidth="1"/>
    <col min="7" max="7" width="22.57421875" style="16" customWidth="1"/>
    <col min="8" max="8" width="19.00390625" style="16" customWidth="1"/>
    <col min="9" max="9" width="16.8515625" style="16" customWidth="1"/>
    <col min="10" max="10" width="20.28125" style="16" customWidth="1"/>
    <col min="11" max="11" width="12.00390625" style="16" hidden="1" customWidth="1"/>
    <col min="12" max="12" width="26.00390625" style="16" customWidth="1"/>
    <col min="13" max="13" width="24.140625" style="16" customWidth="1"/>
    <col min="14" max="14" width="24.421875" style="16" customWidth="1"/>
    <col min="15" max="15" width="17.421875" style="16" hidden="1" customWidth="1"/>
    <col min="16" max="16" width="23.28125" style="16" customWidth="1"/>
    <col min="17" max="19" width="8.8515625" style="15" customWidth="1"/>
    <col min="20" max="20" width="7.8515625" style="15" customWidth="1"/>
    <col min="21" max="16384" width="8.8515625" style="15" customWidth="1"/>
  </cols>
  <sheetData>
    <row r="1" ht="14.25" hidden="1"/>
    <row r="2" spans="1:16" ht="15.75" customHeight="1" hidden="1">
      <c r="A2" s="607" t="s">
        <v>399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17"/>
    </row>
    <row r="3" spans="1:16" ht="74.25" customHeight="1">
      <c r="A3" s="564" t="s">
        <v>638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19"/>
    </row>
    <row r="4" spans="1:15" s="1" customFormat="1" ht="36" customHeight="1">
      <c r="A4" s="619" t="s">
        <v>627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1"/>
    </row>
    <row r="5" spans="1:16" s="25" customFormat="1" ht="48" customHeight="1">
      <c r="A5" s="646" t="s">
        <v>400</v>
      </c>
      <c r="B5" s="648" t="s">
        <v>401</v>
      </c>
      <c r="C5" s="611" t="s">
        <v>402</v>
      </c>
      <c r="D5" s="611" t="s">
        <v>261</v>
      </c>
      <c r="E5" s="633" t="s">
        <v>403</v>
      </c>
      <c r="F5" s="614" t="s">
        <v>404</v>
      </c>
      <c r="G5" s="524" t="s">
        <v>263</v>
      </c>
      <c r="H5" s="616" t="s">
        <v>171</v>
      </c>
      <c r="I5" s="617"/>
      <c r="J5" s="617"/>
      <c r="K5" s="618"/>
      <c r="L5" s="524" t="s">
        <v>264</v>
      </c>
      <c r="M5" s="515" t="s">
        <v>452</v>
      </c>
      <c r="N5" s="524" t="s">
        <v>449</v>
      </c>
      <c r="O5" s="644" t="s">
        <v>405</v>
      </c>
      <c r="P5" s="24"/>
    </row>
    <row r="6" spans="1:16" s="25" customFormat="1" ht="54" customHeight="1">
      <c r="A6" s="647"/>
      <c r="B6" s="649"/>
      <c r="C6" s="613"/>
      <c r="D6" s="612"/>
      <c r="E6" s="634"/>
      <c r="F6" s="524"/>
      <c r="G6" s="525"/>
      <c r="H6" s="72" t="s">
        <v>167</v>
      </c>
      <c r="I6" s="72" t="s">
        <v>168</v>
      </c>
      <c r="J6" s="72" t="s">
        <v>170</v>
      </c>
      <c r="K6" s="72" t="s">
        <v>169</v>
      </c>
      <c r="L6" s="615"/>
      <c r="M6" s="516"/>
      <c r="N6" s="525"/>
      <c r="O6" s="645"/>
      <c r="P6" s="24"/>
    </row>
    <row r="7" spans="1:16" ht="15" customHeight="1">
      <c r="A7" s="637" t="s">
        <v>438</v>
      </c>
      <c r="B7" s="26" t="s">
        <v>406</v>
      </c>
      <c r="C7" s="27"/>
      <c r="D7" s="28"/>
      <c r="E7" s="29" t="s">
        <v>407</v>
      </c>
      <c r="F7" s="30"/>
      <c r="G7" s="30"/>
      <c r="H7" s="30"/>
      <c r="I7" s="31"/>
      <c r="J7" s="30"/>
      <c r="K7" s="30"/>
      <c r="L7" s="30"/>
      <c r="M7" s="27"/>
      <c r="N7" s="182"/>
      <c r="O7" s="32"/>
      <c r="P7" s="15"/>
    </row>
    <row r="8" spans="1:16" s="25" customFormat="1" ht="19.5" customHeight="1">
      <c r="A8" s="638"/>
      <c r="B8" s="365" t="s">
        <v>172</v>
      </c>
      <c r="C8" s="366"/>
      <c r="D8" s="366"/>
      <c r="E8" s="367"/>
      <c r="F8" s="367"/>
      <c r="G8" s="367"/>
      <c r="H8" s="368"/>
      <c r="I8" s="368"/>
      <c r="J8" s="368"/>
      <c r="K8" s="368"/>
      <c r="L8" s="368"/>
      <c r="M8" s="368"/>
      <c r="N8" s="369"/>
      <c r="O8" s="33"/>
      <c r="P8" s="19"/>
    </row>
    <row r="9" spans="1:16" s="25" customFormat="1" ht="46.5" customHeight="1">
      <c r="A9" s="638"/>
      <c r="B9" s="66" t="s">
        <v>409</v>
      </c>
      <c r="C9" s="34" t="s">
        <v>266</v>
      </c>
      <c r="D9" s="35" t="s">
        <v>587</v>
      </c>
      <c r="E9" s="11">
        <v>867980</v>
      </c>
      <c r="F9" s="11">
        <v>12</v>
      </c>
      <c r="G9" s="11">
        <v>72332</v>
      </c>
      <c r="H9" s="10">
        <v>23711</v>
      </c>
      <c r="I9" s="10">
        <v>47589</v>
      </c>
      <c r="J9" s="10">
        <v>1032</v>
      </c>
      <c r="K9" s="67"/>
      <c r="L9" s="10" t="s">
        <v>439</v>
      </c>
      <c r="M9" s="10" t="s">
        <v>439</v>
      </c>
      <c r="N9" s="10" t="s">
        <v>439</v>
      </c>
      <c r="O9" s="121" t="s">
        <v>435</v>
      </c>
      <c r="P9" s="19"/>
    </row>
    <row r="10" spans="1:18" ht="20.25" customHeight="1">
      <c r="A10" s="638"/>
      <c r="B10" s="365" t="s">
        <v>189</v>
      </c>
      <c r="C10" s="366"/>
      <c r="D10" s="366"/>
      <c r="E10" s="367"/>
      <c r="F10" s="367"/>
      <c r="G10" s="367"/>
      <c r="H10" s="368"/>
      <c r="I10" s="368"/>
      <c r="J10" s="368"/>
      <c r="K10" s="368"/>
      <c r="L10" s="368"/>
      <c r="M10" s="368"/>
      <c r="N10" s="369"/>
      <c r="O10" s="43"/>
      <c r="P10" s="44"/>
      <c r="Q10" s="44"/>
      <c r="R10" s="20"/>
    </row>
    <row r="11" spans="1:18" ht="15.75" customHeight="1">
      <c r="A11" s="638"/>
      <c r="B11" s="641" t="s">
        <v>411</v>
      </c>
      <c r="C11" s="632" t="s">
        <v>193</v>
      </c>
      <c r="D11" s="49" t="s">
        <v>193</v>
      </c>
      <c r="E11" s="578">
        <v>87650</v>
      </c>
      <c r="F11" s="578">
        <v>12</v>
      </c>
      <c r="G11" s="578">
        <v>7304</v>
      </c>
      <c r="H11" s="591">
        <v>2596</v>
      </c>
      <c r="I11" s="591">
        <v>4649</v>
      </c>
      <c r="J11" s="591">
        <v>59</v>
      </c>
      <c r="K11" s="38"/>
      <c r="L11" s="591" t="s">
        <v>439</v>
      </c>
      <c r="M11" s="591" t="s">
        <v>439</v>
      </c>
      <c r="N11" s="591" t="s">
        <v>439</v>
      </c>
      <c r="O11" s="595" t="s">
        <v>392</v>
      </c>
      <c r="P11" s="39"/>
      <c r="Q11" s="20"/>
      <c r="R11" s="20"/>
    </row>
    <row r="12" spans="1:18" ht="25.5" customHeight="1">
      <c r="A12" s="638"/>
      <c r="B12" s="642"/>
      <c r="C12" s="577"/>
      <c r="D12" s="45" t="s">
        <v>196</v>
      </c>
      <c r="E12" s="578"/>
      <c r="F12" s="578"/>
      <c r="G12" s="578"/>
      <c r="H12" s="591"/>
      <c r="I12" s="591"/>
      <c r="J12" s="591"/>
      <c r="K12" s="38"/>
      <c r="L12" s="591"/>
      <c r="M12" s="591"/>
      <c r="N12" s="591"/>
      <c r="O12" s="596"/>
      <c r="P12" s="39"/>
      <c r="Q12" s="20"/>
      <c r="R12" s="20"/>
    </row>
    <row r="13" spans="1:18" ht="15.75" customHeight="1">
      <c r="A13" s="638"/>
      <c r="B13" s="642"/>
      <c r="C13" s="577"/>
      <c r="D13" s="45" t="s">
        <v>200</v>
      </c>
      <c r="E13" s="578"/>
      <c r="F13" s="578"/>
      <c r="G13" s="578"/>
      <c r="H13" s="591"/>
      <c r="I13" s="591"/>
      <c r="J13" s="591"/>
      <c r="K13" s="38"/>
      <c r="L13" s="591"/>
      <c r="M13" s="591"/>
      <c r="N13" s="591"/>
      <c r="O13" s="596"/>
      <c r="P13" s="39"/>
      <c r="Q13" s="20"/>
      <c r="R13" s="20"/>
    </row>
    <row r="14" spans="1:18" ht="27" customHeight="1">
      <c r="A14" s="638"/>
      <c r="B14" s="642"/>
      <c r="C14" s="577"/>
      <c r="D14" s="45" t="s">
        <v>198</v>
      </c>
      <c r="E14" s="578"/>
      <c r="F14" s="578"/>
      <c r="G14" s="578"/>
      <c r="H14" s="591"/>
      <c r="I14" s="591"/>
      <c r="J14" s="591"/>
      <c r="K14" s="38"/>
      <c r="L14" s="591"/>
      <c r="M14" s="591"/>
      <c r="N14" s="591"/>
      <c r="O14" s="596"/>
      <c r="P14" s="39"/>
      <c r="Q14" s="20"/>
      <c r="R14" s="20"/>
    </row>
    <row r="15" spans="1:18" ht="15.75" customHeight="1" thickBot="1">
      <c r="A15" s="638"/>
      <c r="B15" s="643"/>
      <c r="C15" s="587"/>
      <c r="D15" s="48" t="s">
        <v>199</v>
      </c>
      <c r="E15" s="589"/>
      <c r="F15" s="589"/>
      <c r="G15" s="589"/>
      <c r="H15" s="592"/>
      <c r="I15" s="592"/>
      <c r="J15" s="592"/>
      <c r="K15" s="212"/>
      <c r="L15" s="592"/>
      <c r="M15" s="592"/>
      <c r="N15" s="592"/>
      <c r="O15" s="597"/>
      <c r="P15" s="39"/>
      <c r="Q15" s="20"/>
      <c r="R15" s="20"/>
    </row>
    <row r="16" spans="1:15" s="6" customFormat="1" ht="18.75" customHeight="1" thickBot="1">
      <c r="A16" s="639"/>
      <c r="B16" s="211"/>
      <c r="C16" s="7"/>
      <c r="D16" s="159" t="s">
        <v>267</v>
      </c>
      <c r="E16" s="160">
        <f>SUM(E9:E15)</f>
        <v>955630</v>
      </c>
      <c r="F16" s="160"/>
      <c r="G16" s="160">
        <f>SUM(G9:G15)</f>
        <v>79636</v>
      </c>
      <c r="H16" s="160">
        <f>SUM(H9:H15)</f>
        <v>26307</v>
      </c>
      <c r="I16" s="160">
        <f>SUM(I9:I15)</f>
        <v>52238</v>
      </c>
      <c r="J16" s="160">
        <f>SUM(J9:J15)</f>
        <v>1091</v>
      </c>
      <c r="K16" s="160" t="e">
        <f>SUM(#REF!)</f>
        <v>#REF!</v>
      </c>
      <c r="L16" s="209" t="s">
        <v>615</v>
      </c>
      <c r="M16" s="209" t="s">
        <v>615</v>
      </c>
      <c r="N16" s="209" t="s">
        <v>615</v>
      </c>
      <c r="O16" s="179"/>
    </row>
    <row r="17" spans="1:15" s="6" customFormat="1" ht="24" customHeight="1">
      <c r="A17" s="638"/>
      <c r="B17" s="57"/>
      <c r="C17" s="57"/>
      <c r="D17" s="54"/>
      <c r="E17" s="150"/>
      <c r="F17" s="9"/>
      <c r="G17" s="55"/>
      <c r="H17" s="55"/>
      <c r="I17" s="55"/>
      <c r="J17" s="55"/>
      <c r="K17" s="55"/>
      <c r="L17" s="55"/>
      <c r="M17" s="55"/>
      <c r="N17" s="136"/>
      <c r="O17" s="180"/>
    </row>
    <row r="18" spans="1:16" ht="16.5" customHeight="1">
      <c r="A18" s="638"/>
      <c r="B18" s="26" t="s">
        <v>424</v>
      </c>
      <c r="C18" s="27"/>
      <c r="D18" s="28"/>
      <c r="E18" s="29" t="s">
        <v>407</v>
      </c>
      <c r="F18" s="30"/>
      <c r="G18" s="30"/>
      <c r="H18" s="30"/>
      <c r="I18" s="31"/>
      <c r="J18" s="30"/>
      <c r="K18" s="30"/>
      <c r="L18" s="30"/>
      <c r="M18" s="27"/>
      <c r="N18" s="182"/>
      <c r="O18" s="32"/>
      <c r="P18" s="15"/>
    </row>
    <row r="19" spans="1:15" ht="20.25" customHeight="1">
      <c r="A19" s="638"/>
      <c r="B19" s="365" t="s">
        <v>425</v>
      </c>
      <c r="C19" s="366"/>
      <c r="D19" s="366"/>
      <c r="E19" s="367"/>
      <c r="F19" s="367"/>
      <c r="G19" s="367"/>
      <c r="H19" s="368"/>
      <c r="I19" s="368"/>
      <c r="J19" s="368"/>
      <c r="K19" s="368"/>
      <c r="L19" s="368"/>
      <c r="M19" s="368"/>
      <c r="N19" s="369"/>
      <c r="O19" s="40"/>
    </row>
    <row r="20" spans="1:15" ht="61.5" customHeight="1" thickBot="1">
      <c r="A20" s="638"/>
      <c r="B20" s="68" t="s">
        <v>426</v>
      </c>
      <c r="C20" s="48" t="s">
        <v>427</v>
      </c>
      <c r="D20" s="69"/>
      <c r="E20" s="37">
        <v>73880</v>
      </c>
      <c r="F20" s="37">
        <v>10</v>
      </c>
      <c r="G20" s="37">
        <v>7388</v>
      </c>
      <c r="H20" s="23">
        <v>1051</v>
      </c>
      <c r="I20" s="23">
        <v>4949</v>
      </c>
      <c r="J20" s="23">
        <v>1388</v>
      </c>
      <c r="K20" s="23"/>
      <c r="L20" s="23" t="s">
        <v>439</v>
      </c>
      <c r="M20" s="23" t="s">
        <v>439</v>
      </c>
      <c r="N20" s="23" t="s">
        <v>439</v>
      </c>
      <c r="O20" s="183" t="s">
        <v>435</v>
      </c>
    </row>
    <row r="21" spans="1:15" s="6" customFormat="1" ht="18.75" customHeight="1" thickBot="1">
      <c r="A21" s="639"/>
      <c r="B21" s="211"/>
      <c r="C21" s="7"/>
      <c r="D21" s="159" t="s">
        <v>268</v>
      </c>
      <c r="E21" s="160">
        <f>SUM(E20)</f>
        <v>73880</v>
      </c>
      <c r="F21" s="160"/>
      <c r="G21" s="160">
        <f>SUM(G20)</f>
        <v>7388</v>
      </c>
      <c r="H21" s="160">
        <f>SUM(H20)</f>
        <v>1051</v>
      </c>
      <c r="I21" s="160">
        <f>SUM(I20)</f>
        <v>4949</v>
      </c>
      <c r="J21" s="160">
        <f>SUM(J20)</f>
        <v>1388</v>
      </c>
      <c r="K21" s="160">
        <f>SUM(K20)</f>
        <v>0</v>
      </c>
      <c r="L21" s="209" t="s">
        <v>615</v>
      </c>
      <c r="M21" s="209" t="s">
        <v>615</v>
      </c>
      <c r="N21" s="209" t="s">
        <v>615</v>
      </c>
      <c r="O21" s="179"/>
    </row>
    <row r="22" spans="1:15" s="6" customFormat="1" ht="24" customHeight="1">
      <c r="A22" s="638"/>
      <c r="B22" s="57"/>
      <c r="C22" s="57"/>
      <c r="D22" s="54"/>
      <c r="E22" s="150"/>
      <c r="F22" s="9"/>
      <c r="G22" s="55"/>
      <c r="H22" s="55"/>
      <c r="I22" s="55"/>
      <c r="J22" s="55"/>
      <c r="K22" s="55"/>
      <c r="L22" s="55"/>
      <c r="M22" s="55"/>
      <c r="N22" s="136"/>
      <c r="O22" s="180"/>
    </row>
    <row r="23" spans="1:16" ht="18" customHeight="1">
      <c r="A23" s="638"/>
      <c r="B23" s="26" t="s">
        <v>269</v>
      </c>
      <c r="C23" s="27"/>
      <c r="D23" s="28"/>
      <c r="E23" s="29" t="s">
        <v>407</v>
      </c>
      <c r="F23" s="30"/>
      <c r="G23" s="30"/>
      <c r="H23" s="30"/>
      <c r="I23" s="31"/>
      <c r="J23" s="30"/>
      <c r="K23" s="30"/>
      <c r="L23" s="30"/>
      <c r="M23" s="27"/>
      <c r="N23" s="182"/>
      <c r="O23" s="32"/>
      <c r="P23" s="15"/>
    </row>
    <row r="24" spans="1:15" ht="17.25" customHeight="1">
      <c r="A24" s="638"/>
      <c r="B24" s="365" t="s">
        <v>430</v>
      </c>
      <c r="C24" s="366"/>
      <c r="D24" s="366"/>
      <c r="E24" s="367"/>
      <c r="F24" s="367"/>
      <c r="G24" s="367"/>
      <c r="H24" s="368"/>
      <c r="I24" s="368"/>
      <c r="J24" s="368"/>
      <c r="K24" s="368"/>
      <c r="L24" s="368"/>
      <c r="M24" s="368"/>
      <c r="N24" s="369"/>
      <c r="O24" s="40"/>
    </row>
    <row r="25" spans="1:15" ht="45" customHeight="1" thickBot="1">
      <c r="A25" s="638"/>
      <c r="B25" s="48" t="s">
        <v>431</v>
      </c>
      <c r="C25" s="48" t="s">
        <v>432</v>
      </c>
      <c r="D25" s="69"/>
      <c r="E25" s="37">
        <v>19690</v>
      </c>
      <c r="F25" s="37"/>
      <c r="G25" s="37">
        <v>1790</v>
      </c>
      <c r="H25" s="23">
        <v>620</v>
      </c>
      <c r="I25" s="23">
        <v>490</v>
      </c>
      <c r="J25" s="23">
        <v>680</v>
      </c>
      <c r="K25" s="23"/>
      <c r="L25" s="23" t="s">
        <v>439</v>
      </c>
      <c r="M25" s="23" t="s">
        <v>439</v>
      </c>
      <c r="N25" s="23" t="s">
        <v>439</v>
      </c>
      <c r="O25" s="183" t="s">
        <v>392</v>
      </c>
    </row>
    <row r="26" spans="1:16" ht="18" customHeight="1" thickBot="1">
      <c r="A26" s="640"/>
      <c r="B26" s="210"/>
      <c r="C26" s="8"/>
      <c r="D26" s="159" t="s">
        <v>434</v>
      </c>
      <c r="E26" s="160">
        <f>SUM(E25)</f>
        <v>19690</v>
      </c>
      <c r="F26" s="209"/>
      <c r="G26" s="160">
        <f>SUM(G25)</f>
        <v>1790</v>
      </c>
      <c r="H26" s="160">
        <f>SUM(H25)</f>
        <v>620</v>
      </c>
      <c r="I26" s="160">
        <f>SUM(I25)</f>
        <v>490</v>
      </c>
      <c r="J26" s="160">
        <f>SUM(J25)</f>
        <v>680</v>
      </c>
      <c r="K26" s="160">
        <f>SUM(K25)</f>
        <v>0</v>
      </c>
      <c r="L26" s="209" t="s">
        <v>615</v>
      </c>
      <c r="M26" s="209" t="s">
        <v>615</v>
      </c>
      <c r="N26" s="209" t="s">
        <v>615</v>
      </c>
      <c r="O26" s="181"/>
      <c r="P26" s="15"/>
    </row>
    <row r="27" spans="1:16" s="20" customFormat="1" ht="15" customHeight="1">
      <c r="A27" s="18"/>
      <c r="B27" s="18"/>
      <c r="C27" s="18"/>
      <c r="D27" s="70"/>
      <c r="E27" s="39"/>
      <c r="F27" s="39"/>
      <c r="G27" s="39"/>
      <c r="H27" s="39"/>
      <c r="I27" s="39"/>
      <c r="J27" s="39"/>
      <c r="K27" s="39"/>
      <c r="L27" s="39"/>
      <c r="M27" s="39"/>
      <c r="N27" s="50"/>
      <c r="O27" s="39"/>
      <c r="P27" s="39"/>
    </row>
    <row r="28" spans="1:16" s="20" customFormat="1" ht="15" customHeight="1">
      <c r="A28" s="18"/>
      <c r="B28" s="18"/>
      <c r="C28" s="18"/>
      <c r="D28" s="70"/>
      <c r="E28" s="39"/>
      <c r="F28" s="39"/>
      <c r="G28" s="39"/>
      <c r="H28" s="39"/>
      <c r="I28" s="39"/>
      <c r="J28" s="39"/>
      <c r="K28" s="39"/>
      <c r="L28" s="39"/>
      <c r="M28" s="39"/>
      <c r="N28" s="50"/>
      <c r="O28" s="39"/>
      <c r="P28" s="39"/>
    </row>
    <row r="29" spans="1:16" s="20" customFormat="1" ht="15" customHeight="1">
      <c r="A29" s="18"/>
      <c r="B29" s="18"/>
      <c r="C29" s="18"/>
      <c r="D29" s="70"/>
      <c r="E29" s="39"/>
      <c r="F29" s="39"/>
      <c r="G29" s="39"/>
      <c r="H29" s="39"/>
      <c r="I29" s="39"/>
      <c r="J29" s="39"/>
      <c r="K29" s="39"/>
      <c r="L29" s="39"/>
      <c r="M29" s="39"/>
      <c r="N29" s="50"/>
      <c r="O29" s="39"/>
      <c r="P29" s="39"/>
    </row>
    <row r="30" spans="1:16" s="20" customFormat="1" ht="15" customHeight="1">
      <c r="A30" s="18"/>
      <c r="B30" s="18"/>
      <c r="C30" s="18"/>
      <c r="D30" s="71"/>
      <c r="E30" s="50"/>
      <c r="F30" s="50"/>
      <c r="G30" s="39"/>
      <c r="H30" s="39"/>
      <c r="I30" s="39"/>
      <c r="J30" s="39"/>
      <c r="K30" s="39"/>
      <c r="L30" s="39"/>
      <c r="M30" s="39"/>
      <c r="N30" s="50"/>
      <c r="O30" s="39"/>
      <c r="P30" s="39"/>
    </row>
    <row r="31" spans="1:16" s="20" customFormat="1" ht="15" customHeight="1">
      <c r="A31" s="18"/>
      <c r="B31" s="18"/>
      <c r="C31" s="18"/>
      <c r="D31" s="71"/>
      <c r="E31" s="50"/>
      <c r="F31" s="50"/>
      <c r="G31" s="39"/>
      <c r="H31" s="39"/>
      <c r="I31" s="39"/>
      <c r="J31" s="39"/>
      <c r="K31" s="39"/>
      <c r="L31" s="39"/>
      <c r="M31" s="39"/>
      <c r="N31" s="50"/>
      <c r="O31" s="39"/>
      <c r="P31" s="39"/>
    </row>
    <row r="32" spans="1:16" s="20" customFormat="1" ht="15" customHeight="1">
      <c r="A32" s="18"/>
      <c r="B32" s="18"/>
      <c r="C32" s="18"/>
      <c r="D32" s="70"/>
      <c r="E32" s="39"/>
      <c r="F32" s="39"/>
      <c r="G32" s="39"/>
      <c r="H32" s="39"/>
      <c r="I32" s="39"/>
      <c r="J32" s="39"/>
      <c r="K32" s="39"/>
      <c r="L32" s="39"/>
      <c r="M32" s="39"/>
      <c r="N32" s="50"/>
      <c r="O32" s="39"/>
      <c r="P32" s="39"/>
    </row>
    <row r="33" spans="1:16" s="20" customFormat="1" ht="15" customHeight="1">
      <c r="A33" s="18"/>
      <c r="B33" s="18"/>
      <c r="C33" s="18"/>
      <c r="D33" s="71"/>
      <c r="E33" s="50"/>
      <c r="F33" s="50"/>
      <c r="G33" s="39"/>
      <c r="H33" s="39"/>
      <c r="I33" s="39"/>
      <c r="J33" s="39"/>
      <c r="K33" s="39"/>
      <c r="L33" s="39"/>
      <c r="M33" s="39"/>
      <c r="N33" s="50"/>
      <c r="O33" s="39"/>
      <c r="P33" s="39"/>
    </row>
    <row r="34" spans="1:16" s="20" customFormat="1" ht="15" customHeight="1">
      <c r="A34" s="18"/>
      <c r="B34" s="18"/>
      <c r="C34" s="18"/>
      <c r="D34" s="71"/>
      <c r="E34" s="50"/>
      <c r="F34" s="50"/>
      <c r="G34" s="39"/>
      <c r="H34" s="39"/>
      <c r="I34" s="39"/>
      <c r="J34" s="39"/>
      <c r="K34" s="39"/>
      <c r="L34" s="39"/>
      <c r="M34" s="39"/>
      <c r="N34" s="50"/>
      <c r="O34" s="39"/>
      <c r="P34" s="39"/>
    </row>
    <row r="35" spans="1:16" s="20" customFormat="1" ht="15" customHeight="1">
      <c r="A35" s="18"/>
      <c r="B35" s="18"/>
      <c r="C35" s="18"/>
      <c r="D35" s="71"/>
      <c r="E35" s="50"/>
      <c r="F35" s="50"/>
      <c r="G35" s="39"/>
      <c r="H35" s="39"/>
      <c r="I35" s="39"/>
      <c r="J35" s="39"/>
      <c r="K35" s="39"/>
      <c r="L35" s="39"/>
      <c r="M35" s="39"/>
      <c r="N35" s="50"/>
      <c r="O35" s="39"/>
      <c r="P35" s="39"/>
    </row>
  </sheetData>
  <sheetProtection password="DE8F" sheet="1"/>
  <mergeCells count="28">
    <mergeCell ref="N5:N6"/>
    <mergeCell ref="O5:O6"/>
    <mergeCell ref="A2:O2"/>
    <mergeCell ref="A3:O3"/>
    <mergeCell ref="A5:A6"/>
    <mergeCell ref="B5:B6"/>
    <mergeCell ref="C5:C6"/>
    <mergeCell ref="D5:D6"/>
    <mergeCell ref="E5:E6"/>
    <mergeCell ref="F5:F6"/>
    <mergeCell ref="B11:B15"/>
    <mergeCell ref="C11:C15"/>
    <mergeCell ref="E11:E15"/>
    <mergeCell ref="I11:I15"/>
    <mergeCell ref="L5:L6"/>
    <mergeCell ref="F11:F15"/>
    <mergeCell ref="G11:G15"/>
    <mergeCell ref="H11:H15"/>
    <mergeCell ref="M5:M6"/>
    <mergeCell ref="G5:G6"/>
    <mergeCell ref="H5:K5"/>
    <mergeCell ref="A7:A26"/>
    <mergeCell ref="A4:O4"/>
    <mergeCell ref="O11:O15"/>
    <mergeCell ref="J11:J15"/>
    <mergeCell ref="L11:L15"/>
    <mergeCell ref="M11:M15"/>
    <mergeCell ref="N11:N15"/>
  </mergeCells>
  <printOptions/>
  <pageMargins left="0.34" right="0.14" top="0.66" bottom="0.984251968503937" header="0.5118110236220472" footer="0.5118110236220472"/>
  <pageSetup fitToHeight="1" fitToWidth="1" horizontalDpi="600" verticalDpi="600" orientation="portrait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2"/>
  <sheetViews>
    <sheetView zoomScale="67" zoomScaleNormal="67" zoomScalePageLayoutView="0" workbookViewId="0" topLeftCell="A19">
      <selection activeCell="B56" sqref="B56"/>
    </sheetView>
  </sheetViews>
  <sheetFormatPr defaultColWidth="9.140625" defaultRowHeight="15"/>
  <cols>
    <col min="1" max="1" width="49.57421875" style="117" customWidth="1"/>
    <col min="2" max="2" width="36.7109375" style="306" customWidth="1"/>
    <col min="3" max="3" width="17.57421875" style="118" customWidth="1"/>
    <col min="4" max="4" width="14.28125" style="118" customWidth="1"/>
    <col min="5" max="5" width="17.8515625" style="271" customWidth="1"/>
    <col min="6" max="6" width="15.140625" style="271" customWidth="1"/>
    <col min="7" max="7" width="14.00390625" style="271" customWidth="1"/>
    <col min="8" max="8" width="16.8515625" style="271" customWidth="1"/>
    <col min="9" max="9" width="13.7109375" style="119" customWidth="1"/>
    <col min="10" max="10" width="22.7109375" style="119" customWidth="1"/>
    <col min="11" max="11" width="23.00390625" style="148" customWidth="1"/>
    <col min="12" max="12" width="23.8515625" style="148" customWidth="1"/>
    <col min="13" max="15" width="9.140625" style="6" customWidth="1"/>
    <col min="16" max="16" width="8.140625" style="6" customWidth="1"/>
    <col min="17" max="16384" width="9.140625" style="6" customWidth="1"/>
  </cols>
  <sheetData>
    <row r="1" spans="1:12" s="115" customFormat="1" ht="15.75" customHeight="1" hidden="1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</row>
    <row r="2" spans="1:12" s="115" customFormat="1" ht="15.75" customHeight="1" hidden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s="115" customFormat="1" ht="75.75" customHeight="1">
      <c r="A3" s="658" t="s">
        <v>610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</row>
    <row r="4" spans="1:12" s="1" customFormat="1" ht="23.25" customHeight="1">
      <c r="A4" s="660" t="s">
        <v>614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2"/>
    </row>
    <row r="5" spans="1:12" s="5" customFormat="1" ht="31.5" customHeight="1">
      <c r="A5" s="563" t="s">
        <v>564</v>
      </c>
      <c r="B5" s="563" t="s">
        <v>261</v>
      </c>
      <c r="C5" s="575" t="s">
        <v>534</v>
      </c>
      <c r="D5" s="562" t="s">
        <v>139</v>
      </c>
      <c r="E5" s="560" t="s">
        <v>535</v>
      </c>
      <c r="F5" s="557" t="s">
        <v>171</v>
      </c>
      <c r="G5" s="558"/>
      <c r="H5" s="558"/>
      <c r="I5" s="559"/>
      <c r="J5" s="560" t="s">
        <v>565</v>
      </c>
      <c r="K5" s="489" t="s">
        <v>566</v>
      </c>
      <c r="L5" s="560" t="s">
        <v>0</v>
      </c>
    </row>
    <row r="6" spans="1:12" s="5" customFormat="1" ht="57.75" customHeight="1">
      <c r="A6" s="663"/>
      <c r="B6" s="663"/>
      <c r="C6" s="654"/>
      <c r="D6" s="562"/>
      <c r="E6" s="653"/>
      <c r="F6" s="270" t="s">
        <v>167</v>
      </c>
      <c r="G6" s="270" t="s">
        <v>168</v>
      </c>
      <c r="H6" s="263" t="s">
        <v>604</v>
      </c>
      <c r="I6" s="263" t="s">
        <v>169</v>
      </c>
      <c r="J6" s="653"/>
      <c r="K6" s="491"/>
      <c r="L6" s="653"/>
    </row>
    <row r="7" spans="1:13" s="15" customFormat="1" ht="23.25" customHeight="1">
      <c r="A7" s="655" t="s">
        <v>536</v>
      </c>
      <c r="B7" s="656"/>
      <c r="C7" s="283"/>
      <c r="D7" s="284"/>
      <c r="E7" s="285"/>
      <c r="F7" s="286"/>
      <c r="G7" s="286"/>
      <c r="H7" s="286"/>
      <c r="I7" s="287"/>
      <c r="J7" s="286"/>
      <c r="K7" s="286"/>
      <c r="L7" s="288"/>
      <c r="M7" s="6"/>
    </row>
    <row r="8" spans="1:12" ht="15">
      <c r="A8" s="387" t="s">
        <v>172</v>
      </c>
      <c r="B8" s="388"/>
      <c r="C8" s="389"/>
      <c r="D8" s="389"/>
      <c r="E8" s="389"/>
      <c r="F8" s="389"/>
      <c r="G8" s="389"/>
      <c r="H8" s="389"/>
      <c r="I8" s="389"/>
      <c r="J8" s="390"/>
      <c r="K8" s="390"/>
      <c r="L8" s="391"/>
    </row>
    <row r="9" spans="1:12" ht="14.25">
      <c r="A9" s="264" t="s">
        <v>290</v>
      </c>
      <c r="B9" s="123" t="s">
        <v>173</v>
      </c>
      <c r="C9" s="164">
        <v>402836</v>
      </c>
      <c r="D9" s="164">
        <v>13</v>
      </c>
      <c r="E9" s="164">
        <f aca="true" t="shared" si="0" ref="E9:E27">C9/D9</f>
        <v>30987.384615384617</v>
      </c>
      <c r="F9" s="164">
        <v>1094</v>
      </c>
      <c r="G9" s="164">
        <v>0</v>
      </c>
      <c r="H9" s="164">
        <v>29893</v>
      </c>
      <c r="I9" s="265">
        <f aca="true" t="shared" si="1" ref="I9:I27">SUM(F9:H9)</f>
        <v>30987</v>
      </c>
      <c r="J9" s="278" t="s">
        <v>439</v>
      </c>
      <c r="K9" s="278" t="s">
        <v>439</v>
      </c>
      <c r="L9" s="278" t="s">
        <v>439</v>
      </c>
    </row>
    <row r="10" spans="1:12" ht="15.75" customHeight="1">
      <c r="A10" s="264" t="s">
        <v>266</v>
      </c>
      <c r="B10" s="123" t="s">
        <v>174</v>
      </c>
      <c r="C10" s="164">
        <v>869495</v>
      </c>
      <c r="D10" s="164">
        <v>13</v>
      </c>
      <c r="E10" s="164">
        <f t="shared" si="0"/>
        <v>66884.23076923077</v>
      </c>
      <c r="F10" s="164">
        <v>770</v>
      </c>
      <c r="G10" s="164">
        <v>450</v>
      </c>
      <c r="H10" s="164">
        <v>65665</v>
      </c>
      <c r="I10" s="265">
        <f t="shared" si="1"/>
        <v>66885</v>
      </c>
      <c r="J10" s="278" t="s">
        <v>439</v>
      </c>
      <c r="K10" s="278" t="s">
        <v>439</v>
      </c>
      <c r="L10" s="278" t="s">
        <v>439</v>
      </c>
    </row>
    <row r="11" spans="1:12" ht="15.75" customHeight="1">
      <c r="A11" s="269" t="s">
        <v>288</v>
      </c>
      <c r="B11" s="170" t="s">
        <v>175</v>
      </c>
      <c r="C11" s="166">
        <v>437862</v>
      </c>
      <c r="D11" s="166">
        <v>13</v>
      </c>
      <c r="E11" s="166">
        <f t="shared" si="0"/>
        <v>33681.692307692305</v>
      </c>
      <c r="F11" s="166">
        <v>1009</v>
      </c>
      <c r="G11" s="166">
        <v>270</v>
      </c>
      <c r="H11" s="166">
        <v>32403</v>
      </c>
      <c r="I11" s="282">
        <f t="shared" si="1"/>
        <v>33682</v>
      </c>
      <c r="J11" s="289" t="s">
        <v>439</v>
      </c>
      <c r="K11" s="289" t="s">
        <v>439</v>
      </c>
      <c r="L11" s="289" t="s">
        <v>439</v>
      </c>
    </row>
    <row r="12" spans="1:12" ht="14.25">
      <c r="A12" s="264" t="s">
        <v>290</v>
      </c>
      <c r="B12" s="650" t="s">
        <v>176</v>
      </c>
      <c r="C12" s="164">
        <v>1334314</v>
      </c>
      <c r="D12" s="164">
        <v>13</v>
      </c>
      <c r="E12" s="164">
        <f t="shared" si="0"/>
        <v>102639.53846153847</v>
      </c>
      <c r="F12" s="164">
        <v>1724</v>
      </c>
      <c r="G12" s="164">
        <v>3697</v>
      </c>
      <c r="H12" s="164">
        <v>97219</v>
      </c>
      <c r="I12" s="265">
        <f t="shared" si="1"/>
        <v>102640</v>
      </c>
      <c r="J12" s="278" t="s">
        <v>439</v>
      </c>
      <c r="K12" s="278" t="s">
        <v>439</v>
      </c>
      <c r="L12" s="278" t="s">
        <v>439</v>
      </c>
    </row>
    <row r="13" spans="1:12" ht="14.25" customHeight="1">
      <c r="A13" s="264" t="s">
        <v>266</v>
      </c>
      <c r="B13" s="651"/>
      <c r="C13" s="164">
        <v>15</v>
      </c>
      <c r="D13" s="164">
        <v>9</v>
      </c>
      <c r="E13" s="164">
        <f t="shared" si="0"/>
        <v>1.6666666666666667</v>
      </c>
      <c r="F13" s="164">
        <v>0</v>
      </c>
      <c r="G13" s="164">
        <v>2</v>
      </c>
      <c r="H13" s="164">
        <v>0</v>
      </c>
      <c r="I13" s="265">
        <f t="shared" si="1"/>
        <v>2</v>
      </c>
      <c r="J13" s="278" t="s">
        <v>439</v>
      </c>
      <c r="K13" s="278" t="s">
        <v>439</v>
      </c>
      <c r="L13" s="278" t="s">
        <v>439</v>
      </c>
    </row>
    <row r="14" spans="1:12" ht="15.75" customHeight="1">
      <c r="A14" s="264" t="s">
        <v>288</v>
      </c>
      <c r="B14" s="123" t="s">
        <v>177</v>
      </c>
      <c r="C14" s="164">
        <v>384952</v>
      </c>
      <c r="D14" s="164">
        <v>13</v>
      </c>
      <c r="E14" s="164">
        <f t="shared" si="0"/>
        <v>29611.69230769231</v>
      </c>
      <c r="F14" s="164">
        <v>541</v>
      </c>
      <c r="G14" s="164">
        <v>441</v>
      </c>
      <c r="H14" s="164">
        <v>28630</v>
      </c>
      <c r="I14" s="265">
        <f t="shared" si="1"/>
        <v>29612</v>
      </c>
      <c r="J14" s="278" t="s">
        <v>439</v>
      </c>
      <c r="K14" s="278" t="s">
        <v>439</v>
      </c>
      <c r="L14" s="278" t="s">
        <v>439</v>
      </c>
    </row>
    <row r="15" spans="1:12" ht="14.25">
      <c r="A15" s="264" t="s">
        <v>266</v>
      </c>
      <c r="B15" s="123" t="s">
        <v>178</v>
      </c>
      <c r="C15" s="164">
        <v>554061</v>
      </c>
      <c r="D15" s="164">
        <v>13</v>
      </c>
      <c r="E15" s="164">
        <f t="shared" si="0"/>
        <v>42620.07692307692</v>
      </c>
      <c r="F15" s="164">
        <v>733</v>
      </c>
      <c r="G15" s="164">
        <v>450</v>
      </c>
      <c r="H15" s="164">
        <v>41437</v>
      </c>
      <c r="I15" s="265">
        <f t="shared" si="1"/>
        <v>42620</v>
      </c>
      <c r="J15" s="278" t="s">
        <v>439</v>
      </c>
      <c r="K15" s="278" t="s">
        <v>439</v>
      </c>
      <c r="L15" s="278" t="s">
        <v>439</v>
      </c>
    </row>
    <row r="16" spans="1:12" ht="15.75" customHeight="1">
      <c r="A16" s="264" t="s">
        <v>318</v>
      </c>
      <c r="B16" s="123" t="s">
        <v>179</v>
      </c>
      <c r="C16" s="164">
        <v>234098</v>
      </c>
      <c r="D16" s="164">
        <v>13</v>
      </c>
      <c r="E16" s="164">
        <f t="shared" si="0"/>
        <v>18007.53846153846</v>
      </c>
      <c r="F16" s="164">
        <v>355</v>
      </c>
      <c r="G16" s="164">
        <v>230</v>
      </c>
      <c r="H16" s="164">
        <v>17423</v>
      </c>
      <c r="I16" s="265">
        <f t="shared" si="1"/>
        <v>18008</v>
      </c>
      <c r="J16" s="278" t="s">
        <v>439</v>
      </c>
      <c r="K16" s="278" t="s">
        <v>439</v>
      </c>
      <c r="L16" s="278" t="s">
        <v>439</v>
      </c>
    </row>
    <row r="17" spans="1:12" ht="14.25">
      <c r="A17" s="264" t="s">
        <v>290</v>
      </c>
      <c r="B17" s="123" t="s">
        <v>180</v>
      </c>
      <c r="C17" s="263">
        <v>453887</v>
      </c>
      <c r="D17" s="263">
        <v>13</v>
      </c>
      <c r="E17" s="164">
        <f t="shared" si="0"/>
        <v>34914.38461538462</v>
      </c>
      <c r="F17" s="164">
        <v>762</v>
      </c>
      <c r="G17" s="164">
        <v>0</v>
      </c>
      <c r="H17" s="164">
        <v>34153</v>
      </c>
      <c r="I17" s="265">
        <f t="shared" si="1"/>
        <v>34915</v>
      </c>
      <c r="J17" s="278" t="s">
        <v>439</v>
      </c>
      <c r="K17" s="278" t="s">
        <v>439</v>
      </c>
      <c r="L17" s="278" t="s">
        <v>439</v>
      </c>
    </row>
    <row r="18" spans="1:12" ht="15.75" customHeight="1">
      <c r="A18" s="264" t="s">
        <v>290</v>
      </c>
      <c r="B18" s="123" t="s">
        <v>275</v>
      </c>
      <c r="C18" s="164">
        <v>348750</v>
      </c>
      <c r="D18" s="164">
        <v>13</v>
      </c>
      <c r="E18" s="164">
        <f t="shared" si="0"/>
        <v>26826.923076923078</v>
      </c>
      <c r="F18" s="164">
        <v>610</v>
      </c>
      <c r="G18" s="164">
        <v>0</v>
      </c>
      <c r="H18" s="164">
        <v>26217</v>
      </c>
      <c r="I18" s="265">
        <f t="shared" si="1"/>
        <v>26827</v>
      </c>
      <c r="J18" s="278" t="s">
        <v>439</v>
      </c>
      <c r="K18" s="278" t="s">
        <v>439</v>
      </c>
      <c r="L18" s="278" t="s">
        <v>439</v>
      </c>
    </row>
    <row r="19" spans="1:12" ht="15.75" customHeight="1">
      <c r="A19" s="264" t="s">
        <v>266</v>
      </c>
      <c r="B19" s="123" t="s">
        <v>266</v>
      </c>
      <c r="C19" s="164">
        <v>2392365</v>
      </c>
      <c r="D19" s="164">
        <v>13</v>
      </c>
      <c r="E19" s="164">
        <f t="shared" si="0"/>
        <v>184028.07692307694</v>
      </c>
      <c r="F19" s="164">
        <v>11401</v>
      </c>
      <c r="G19" s="164">
        <v>19732</v>
      </c>
      <c r="H19" s="164">
        <v>152894</v>
      </c>
      <c r="I19" s="265">
        <f t="shared" si="1"/>
        <v>184027</v>
      </c>
      <c r="J19" s="278" t="s">
        <v>439</v>
      </c>
      <c r="K19" s="278" t="s">
        <v>439</v>
      </c>
      <c r="L19" s="278" t="s">
        <v>439</v>
      </c>
    </row>
    <row r="20" spans="1:12" ht="14.25">
      <c r="A20" s="264" t="s">
        <v>266</v>
      </c>
      <c r="B20" s="123" t="s">
        <v>181</v>
      </c>
      <c r="C20" s="164">
        <v>2057361</v>
      </c>
      <c r="D20" s="164">
        <v>13</v>
      </c>
      <c r="E20" s="164">
        <f t="shared" si="0"/>
        <v>158258.53846153847</v>
      </c>
      <c r="F20" s="164">
        <v>4390</v>
      </c>
      <c r="G20" s="164">
        <v>585</v>
      </c>
      <c r="H20" s="164">
        <v>153284</v>
      </c>
      <c r="I20" s="265">
        <f t="shared" si="1"/>
        <v>158259</v>
      </c>
      <c r="J20" s="278" t="s">
        <v>439</v>
      </c>
      <c r="K20" s="278" t="s">
        <v>439</v>
      </c>
      <c r="L20" s="278" t="s">
        <v>439</v>
      </c>
    </row>
    <row r="21" spans="1:12" ht="15.75" customHeight="1">
      <c r="A21" s="264" t="s">
        <v>290</v>
      </c>
      <c r="B21" s="123" t="s">
        <v>182</v>
      </c>
      <c r="C21" s="164">
        <v>583700</v>
      </c>
      <c r="D21" s="164">
        <v>13</v>
      </c>
      <c r="E21" s="164">
        <f t="shared" si="0"/>
        <v>44900</v>
      </c>
      <c r="F21" s="164">
        <v>576</v>
      </c>
      <c r="G21" s="164">
        <v>0</v>
      </c>
      <c r="H21" s="164">
        <v>44324</v>
      </c>
      <c r="I21" s="265">
        <f t="shared" si="1"/>
        <v>44900</v>
      </c>
      <c r="J21" s="278" t="s">
        <v>439</v>
      </c>
      <c r="K21" s="278" t="s">
        <v>439</v>
      </c>
      <c r="L21" s="278" t="s">
        <v>439</v>
      </c>
    </row>
    <row r="22" spans="1:12" ht="14.25">
      <c r="A22" s="264" t="s">
        <v>266</v>
      </c>
      <c r="B22" s="123" t="s">
        <v>183</v>
      </c>
      <c r="C22" s="164">
        <v>399463</v>
      </c>
      <c r="D22" s="164">
        <v>13</v>
      </c>
      <c r="E22" s="164">
        <f t="shared" si="0"/>
        <v>30727.923076923078</v>
      </c>
      <c r="F22" s="164">
        <v>712</v>
      </c>
      <c r="G22" s="164">
        <v>500</v>
      </c>
      <c r="H22" s="164">
        <v>29516</v>
      </c>
      <c r="I22" s="265">
        <f t="shared" si="1"/>
        <v>30728</v>
      </c>
      <c r="J22" s="278" t="s">
        <v>439</v>
      </c>
      <c r="K22" s="278" t="s">
        <v>439</v>
      </c>
      <c r="L22" s="278" t="s">
        <v>439</v>
      </c>
    </row>
    <row r="23" spans="1:12" ht="15.75" customHeight="1">
      <c r="A23" s="264" t="s">
        <v>266</v>
      </c>
      <c r="B23" s="123" t="s">
        <v>184</v>
      </c>
      <c r="C23" s="164">
        <v>467539</v>
      </c>
      <c r="D23" s="164">
        <v>13</v>
      </c>
      <c r="E23" s="164">
        <f t="shared" si="0"/>
        <v>35964.53846153846</v>
      </c>
      <c r="F23" s="164">
        <v>786</v>
      </c>
      <c r="G23" s="164">
        <v>185</v>
      </c>
      <c r="H23" s="164">
        <v>34994</v>
      </c>
      <c r="I23" s="265">
        <f t="shared" si="1"/>
        <v>35965</v>
      </c>
      <c r="J23" s="278" t="s">
        <v>439</v>
      </c>
      <c r="K23" s="278" t="s">
        <v>439</v>
      </c>
      <c r="L23" s="278" t="s">
        <v>439</v>
      </c>
    </row>
    <row r="24" spans="1:12" ht="14.25">
      <c r="A24" s="264" t="s">
        <v>290</v>
      </c>
      <c r="B24" s="123" t="s">
        <v>185</v>
      </c>
      <c r="C24" s="164">
        <v>368074</v>
      </c>
      <c r="D24" s="164">
        <v>13</v>
      </c>
      <c r="E24" s="164">
        <f t="shared" si="0"/>
        <v>28313.384615384617</v>
      </c>
      <c r="F24" s="164">
        <v>809</v>
      </c>
      <c r="G24" s="164">
        <v>0</v>
      </c>
      <c r="H24" s="164">
        <v>27504</v>
      </c>
      <c r="I24" s="265">
        <f t="shared" si="1"/>
        <v>28313</v>
      </c>
      <c r="J24" s="278" t="s">
        <v>439</v>
      </c>
      <c r="K24" s="278" t="s">
        <v>439</v>
      </c>
      <c r="L24" s="278" t="s">
        <v>439</v>
      </c>
    </row>
    <row r="25" spans="1:12" ht="15.75" customHeight="1">
      <c r="A25" s="264" t="s">
        <v>316</v>
      </c>
      <c r="B25" s="123" t="s">
        <v>186</v>
      </c>
      <c r="C25" s="164">
        <v>562372</v>
      </c>
      <c r="D25" s="164">
        <v>13</v>
      </c>
      <c r="E25" s="164">
        <f t="shared" si="0"/>
        <v>43259.38461538462</v>
      </c>
      <c r="F25" s="164">
        <v>1202</v>
      </c>
      <c r="G25" s="164">
        <v>400</v>
      </c>
      <c r="H25" s="164">
        <v>41658</v>
      </c>
      <c r="I25" s="265">
        <f t="shared" si="1"/>
        <v>43260</v>
      </c>
      <c r="J25" s="278" t="s">
        <v>439</v>
      </c>
      <c r="K25" s="278" t="s">
        <v>439</v>
      </c>
      <c r="L25" s="278" t="s">
        <v>439</v>
      </c>
    </row>
    <row r="26" spans="1:12" ht="14.25">
      <c r="A26" s="264" t="s">
        <v>266</v>
      </c>
      <c r="B26" s="123" t="s">
        <v>187</v>
      </c>
      <c r="C26" s="164">
        <v>749863</v>
      </c>
      <c r="D26" s="164">
        <v>13</v>
      </c>
      <c r="E26" s="164">
        <f t="shared" si="0"/>
        <v>57681.769230769234</v>
      </c>
      <c r="F26" s="164">
        <v>990</v>
      </c>
      <c r="G26" s="164">
        <v>760</v>
      </c>
      <c r="H26" s="164">
        <v>55932</v>
      </c>
      <c r="I26" s="265">
        <f t="shared" si="1"/>
        <v>57682</v>
      </c>
      <c r="J26" s="278" t="s">
        <v>439</v>
      </c>
      <c r="K26" s="278" t="s">
        <v>439</v>
      </c>
      <c r="L26" s="278" t="s">
        <v>439</v>
      </c>
    </row>
    <row r="27" spans="1:12" ht="15.75" customHeight="1">
      <c r="A27" s="279" t="s">
        <v>318</v>
      </c>
      <c r="B27" s="187" t="s">
        <v>188</v>
      </c>
      <c r="C27" s="165">
        <v>379327</v>
      </c>
      <c r="D27" s="165">
        <v>13</v>
      </c>
      <c r="E27" s="165">
        <f t="shared" si="0"/>
        <v>29179</v>
      </c>
      <c r="F27" s="165">
        <v>727</v>
      </c>
      <c r="G27" s="165">
        <v>500</v>
      </c>
      <c r="H27" s="165">
        <v>27952</v>
      </c>
      <c r="I27" s="280">
        <f t="shared" si="1"/>
        <v>29179</v>
      </c>
      <c r="J27" s="281" t="s">
        <v>439</v>
      </c>
      <c r="K27" s="281" t="s">
        <v>439</v>
      </c>
      <c r="L27" s="281" t="s">
        <v>439</v>
      </c>
    </row>
    <row r="28" spans="1:12" ht="15">
      <c r="A28" s="387" t="s">
        <v>189</v>
      </c>
      <c r="B28" s="388"/>
      <c r="C28" s="389"/>
      <c r="D28" s="389"/>
      <c r="E28" s="389"/>
      <c r="F28" s="389"/>
      <c r="G28" s="389"/>
      <c r="H28" s="389"/>
      <c r="I28" s="389"/>
      <c r="J28" s="390"/>
      <c r="K28" s="390"/>
      <c r="L28" s="391"/>
    </row>
    <row r="29" spans="1:12" ht="15.75" customHeight="1">
      <c r="A29" s="269" t="s">
        <v>319</v>
      </c>
      <c r="B29" s="170" t="s">
        <v>194</v>
      </c>
      <c r="C29" s="166">
        <v>299583</v>
      </c>
      <c r="D29" s="166">
        <v>13</v>
      </c>
      <c r="E29" s="166">
        <f aca="true" t="shared" si="2" ref="E29:E39">C29/D29</f>
        <v>23044.846153846152</v>
      </c>
      <c r="F29" s="166">
        <v>844</v>
      </c>
      <c r="G29" s="166">
        <v>451</v>
      </c>
      <c r="H29" s="166">
        <v>21749</v>
      </c>
      <c r="I29" s="282">
        <f aca="true" t="shared" si="3" ref="I29:I39">SUM(F29:H29)</f>
        <v>23044</v>
      </c>
      <c r="J29" s="289" t="s">
        <v>439</v>
      </c>
      <c r="K29" s="289" t="s">
        <v>439</v>
      </c>
      <c r="L29" s="289" t="s">
        <v>439</v>
      </c>
    </row>
    <row r="30" spans="1:12" ht="14.25">
      <c r="A30" s="264" t="s">
        <v>318</v>
      </c>
      <c r="B30" s="123" t="s">
        <v>195</v>
      </c>
      <c r="C30" s="164">
        <v>313041</v>
      </c>
      <c r="D30" s="164">
        <v>13</v>
      </c>
      <c r="E30" s="164">
        <f t="shared" si="2"/>
        <v>24080.076923076922</v>
      </c>
      <c r="F30" s="164">
        <v>708</v>
      </c>
      <c r="G30" s="164">
        <v>165</v>
      </c>
      <c r="H30" s="164">
        <v>23207</v>
      </c>
      <c r="I30" s="265">
        <f t="shared" si="3"/>
        <v>24080</v>
      </c>
      <c r="J30" s="278" t="s">
        <v>439</v>
      </c>
      <c r="K30" s="278" t="s">
        <v>439</v>
      </c>
      <c r="L30" s="278" t="s">
        <v>439</v>
      </c>
    </row>
    <row r="31" spans="1:12" ht="15.75" customHeight="1">
      <c r="A31" s="264" t="s">
        <v>321</v>
      </c>
      <c r="B31" s="123" t="s">
        <v>459</v>
      </c>
      <c r="C31" s="164">
        <v>270047</v>
      </c>
      <c r="D31" s="164">
        <v>13</v>
      </c>
      <c r="E31" s="164">
        <f t="shared" si="2"/>
        <v>20772.846153846152</v>
      </c>
      <c r="F31" s="164">
        <v>641</v>
      </c>
      <c r="G31" s="164">
        <v>669</v>
      </c>
      <c r="H31" s="164">
        <v>19463</v>
      </c>
      <c r="I31" s="265">
        <f t="shared" si="3"/>
        <v>20773</v>
      </c>
      <c r="J31" s="278" t="s">
        <v>439</v>
      </c>
      <c r="K31" s="278" t="s">
        <v>439</v>
      </c>
      <c r="L31" s="278" t="s">
        <v>439</v>
      </c>
    </row>
    <row r="32" spans="1:12" ht="14.25">
      <c r="A32" s="264" t="s">
        <v>193</v>
      </c>
      <c r="B32" s="123" t="s">
        <v>196</v>
      </c>
      <c r="C32" s="263">
        <v>4108819</v>
      </c>
      <c r="D32" s="263">
        <v>13</v>
      </c>
      <c r="E32" s="164">
        <f t="shared" si="2"/>
        <v>316063</v>
      </c>
      <c r="F32" s="164">
        <v>4171</v>
      </c>
      <c r="G32" s="164">
        <v>0</v>
      </c>
      <c r="H32" s="164">
        <v>311892</v>
      </c>
      <c r="I32" s="265">
        <f t="shared" si="3"/>
        <v>316063</v>
      </c>
      <c r="J32" s="278" t="s">
        <v>439</v>
      </c>
      <c r="K32" s="278" t="s">
        <v>439</v>
      </c>
      <c r="L32" s="278" t="s">
        <v>439</v>
      </c>
    </row>
    <row r="33" spans="1:12" ht="15.75" customHeight="1">
      <c r="A33" s="264" t="s">
        <v>303</v>
      </c>
      <c r="B33" s="123" t="s">
        <v>197</v>
      </c>
      <c r="C33" s="164">
        <v>161126</v>
      </c>
      <c r="D33" s="164">
        <v>13</v>
      </c>
      <c r="E33" s="164">
        <f t="shared" si="2"/>
        <v>12394.307692307691</v>
      </c>
      <c r="F33" s="164">
        <v>596</v>
      </c>
      <c r="G33" s="164">
        <v>535</v>
      </c>
      <c r="H33" s="164">
        <v>11264</v>
      </c>
      <c r="I33" s="265">
        <f t="shared" si="3"/>
        <v>12395</v>
      </c>
      <c r="J33" s="278" t="s">
        <v>439</v>
      </c>
      <c r="K33" s="278" t="s">
        <v>439</v>
      </c>
      <c r="L33" s="278" t="s">
        <v>439</v>
      </c>
    </row>
    <row r="34" spans="1:12" ht="14.25">
      <c r="A34" s="264" t="s">
        <v>319</v>
      </c>
      <c r="B34" s="123" t="s">
        <v>523</v>
      </c>
      <c r="C34" s="164">
        <v>4186</v>
      </c>
      <c r="D34" s="164">
        <v>13</v>
      </c>
      <c r="E34" s="164">
        <f t="shared" si="2"/>
        <v>322</v>
      </c>
      <c r="F34" s="164">
        <v>48</v>
      </c>
      <c r="G34" s="164">
        <v>10</v>
      </c>
      <c r="H34" s="164">
        <v>264</v>
      </c>
      <c r="I34" s="265">
        <f t="shared" si="3"/>
        <v>322</v>
      </c>
      <c r="J34" s="278" t="s">
        <v>439</v>
      </c>
      <c r="K34" s="278" t="s">
        <v>439</v>
      </c>
      <c r="L34" s="278" t="s">
        <v>439</v>
      </c>
    </row>
    <row r="35" spans="1:12" ht="15.75" customHeight="1">
      <c r="A35" s="264" t="s">
        <v>193</v>
      </c>
      <c r="B35" s="123" t="s">
        <v>198</v>
      </c>
      <c r="C35" s="164">
        <v>428575</v>
      </c>
      <c r="D35" s="164">
        <v>13</v>
      </c>
      <c r="E35" s="164">
        <f t="shared" si="2"/>
        <v>32967.307692307695</v>
      </c>
      <c r="F35" s="164">
        <v>557</v>
      </c>
      <c r="G35" s="164">
        <v>3755</v>
      </c>
      <c r="H35" s="164">
        <v>28655</v>
      </c>
      <c r="I35" s="265">
        <f t="shared" si="3"/>
        <v>32967</v>
      </c>
      <c r="J35" s="278" t="s">
        <v>439</v>
      </c>
      <c r="K35" s="278" t="s">
        <v>439</v>
      </c>
      <c r="L35" s="278" t="s">
        <v>439</v>
      </c>
    </row>
    <row r="36" spans="1:12" ht="14.25">
      <c r="A36" s="264" t="s">
        <v>193</v>
      </c>
      <c r="B36" s="123" t="s">
        <v>199</v>
      </c>
      <c r="C36" s="164">
        <v>475617</v>
      </c>
      <c r="D36" s="164">
        <v>13</v>
      </c>
      <c r="E36" s="164">
        <f t="shared" si="2"/>
        <v>36585.92307692308</v>
      </c>
      <c r="F36" s="164">
        <v>633</v>
      </c>
      <c r="G36" s="164">
        <v>185</v>
      </c>
      <c r="H36" s="164">
        <v>35768</v>
      </c>
      <c r="I36" s="265">
        <f t="shared" si="3"/>
        <v>36586</v>
      </c>
      <c r="J36" s="278" t="s">
        <v>439</v>
      </c>
      <c r="K36" s="278" t="s">
        <v>439</v>
      </c>
      <c r="L36" s="278" t="s">
        <v>439</v>
      </c>
    </row>
    <row r="37" spans="1:12" ht="15.75" customHeight="1">
      <c r="A37" s="264" t="s">
        <v>304</v>
      </c>
      <c r="B37" s="123" t="s">
        <v>200</v>
      </c>
      <c r="C37" s="164">
        <v>235380</v>
      </c>
      <c r="D37" s="164">
        <v>13</v>
      </c>
      <c r="E37" s="164">
        <f t="shared" si="2"/>
        <v>18106.153846153848</v>
      </c>
      <c r="F37" s="164">
        <v>330</v>
      </c>
      <c r="G37" s="164">
        <v>62</v>
      </c>
      <c r="H37" s="164">
        <v>17714</v>
      </c>
      <c r="I37" s="265">
        <f t="shared" si="3"/>
        <v>18106</v>
      </c>
      <c r="J37" s="278" t="s">
        <v>439</v>
      </c>
      <c r="K37" s="278" t="s">
        <v>439</v>
      </c>
      <c r="L37" s="278" t="s">
        <v>439</v>
      </c>
    </row>
    <row r="38" spans="1:12" ht="14.25">
      <c r="A38" s="264" t="s">
        <v>309</v>
      </c>
      <c r="B38" s="123" t="s">
        <v>524</v>
      </c>
      <c r="C38" s="164">
        <v>236881</v>
      </c>
      <c r="D38" s="164">
        <v>13</v>
      </c>
      <c r="E38" s="164">
        <f t="shared" si="2"/>
        <v>18221.615384615383</v>
      </c>
      <c r="F38" s="164">
        <v>345</v>
      </c>
      <c r="G38" s="164">
        <v>88</v>
      </c>
      <c r="H38" s="164">
        <v>17788</v>
      </c>
      <c r="I38" s="265">
        <f t="shared" si="3"/>
        <v>18221</v>
      </c>
      <c r="J38" s="278" t="s">
        <v>439</v>
      </c>
      <c r="K38" s="278" t="s">
        <v>439</v>
      </c>
      <c r="L38" s="278" t="s">
        <v>439</v>
      </c>
    </row>
    <row r="39" spans="1:12" ht="15.75" customHeight="1">
      <c r="A39" s="279" t="s">
        <v>193</v>
      </c>
      <c r="B39" s="187" t="s">
        <v>193</v>
      </c>
      <c r="C39" s="165">
        <v>46363</v>
      </c>
      <c r="D39" s="165">
        <v>13</v>
      </c>
      <c r="E39" s="165">
        <f t="shared" si="2"/>
        <v>3566.3846153846152</v>
      </c>
      <c r="F39" s="165">
        <v>32</v>
      </c>
      <c r="G39" s="165">
        <v>3534</v>
      </c>
      <c r="H39" s="165">
        <v>0</v>
      </c>
      <c r="I39" s="280">
        <f t="shared" si="3"/>
        <v>3566</v>
      </c>
      <c r="J39" s="281" t="s">
        <v>439</v>
      </c>
      <c r="K39" s="281" t="s">
        <v>439</v>
      </c>
      <c r="L39" s="281" t="s">
        <v>439</v>
      </c>
    </row>
    <row r="40" spans="1:12" ht="15">
      <c r="A40" s="387" t="s">
        <v>190</v>
      </c>
      <c r="B40" s="388"/>
      <c r="C40" s="389"/>
      <c r="D40" s="389"/>
      <c r="E40" s="389"/>
      <c r="F40" s="389"/>
      <c r="G40" s="389"/>
      <c r="H40" s="389"/>
      <c r="I40" s="389"/>
      <c r="J40" s="390"/>
      <c r="K40" s="390"/>
      <c r="L40" s="391"/>
    </row>
    <row r="41" spans="1:12" ht="15.75" customHeight="1">
      <c r="A41" s="269" t="s">
        <v>305</v>
      </c>
      <c r="B41" s="170" t="s">
        <v>203</v>
      </c>
      <c r="C41" s="166">
        <v>347327</v>
      </c>
      <c r="D41" s="166">
        <v>13</v>
      </c>
      <c r="E41" s="166">
        <f aca="true" t="shared" si="4" ref="E41:E46">C41/D41</f>
        <v>26717.46153846154</v>
      </c>
      <c r="F41" s="166">
        <v>345</v>
      </c>
      <c r="G41" s="166">
        <v>563</v>
      </c>
      <c r="H41" s="166">
        <v>25809</v>
      </c>
      <c r="I41" s="282">
        <f aca="true" t="shared" si="5" ref="I41:I46">SUM(F41:H41)</f>
        <v>26717</v>
      </c>
      <c r="J41" s="289" t="s">
        <v>439</v>
      </c>
      <c r="K41" s="289" t="s">
        <v>439</v>
      </c>
      <c r="L41" s="289" t="s">
        <v>439</v>
      </c>
    </row>
    <row r="42" spans="1:12" ht="14.25">
      <c r="A42" s="264" t="s">
        <v>306</v>
      </c>
      <c r="B42" s="123" t="s">
        <v>204</v>
      </c>
      <c r="C42" s="164">
        <v>954341</v>
      </c>
      <c r="D42" s="164">
        <v>13</v>
      </c>
      <c r="E42" s="164">
        <f t="shared" si="4"/>
        <v>73410.84615384616</v>
      </c>
      <c r="F42" s="164">
        <v>1035</v>
      </c>
      <c r="G42" s="164">
        <v>640</v>
      </c>
      <c r="H42" s="164">
        <v>71736</v>
      </c>
      <c r="I42" s="265">
        <f t="shared" si="5"/>
        <v>73411</v>
      </c>
      <c r="J42" s="278" t="s">
        <v>439</v>
      </c>
      <c r="K42" s="278" t="s">
        <v>439</v>
      </c>
      <c r="L42" s="278" t="s">
        <v>439</v>
      </c>
    </row>
    <row r="43" spans="1:12" ht="15.75" customHeight="1">
      <c r="A43" s="264" t="s">
        <v>326</v>
      </c>
      <c r="B43" s="123" t="s">
        <v>206</v>
      </c>
      <c r="C43" s="164">
        <v>1860680</v>
      </c>
      <c r="D43" s="164">
        <v>13</v>
      </c>
      <c r="E43" s="164">
        <f t="shared" si="4"/>
        <v>143129.23076923078</v>
      </c>
      <c r="F43" s="164">
        <v>3180</v>
      </c>
      <c r="G43" s="164">
        <v>1865</v>
      </c>
      <c r="H43" s="164">
        <v>138084</v>
      </c>
      <c r="I43" s="265">
        <f t="shared" si="5"/>
        <v>143129</v>
      </c>
      <c r="J43" s="278" t="s">
        <v>439</v>
      </c>
      <c r="K43" s="278" t="s">
        <v>439</v>
      </c>
      <c r="L43" s="278" t="s">
        <v>439</v>
      </c>
    </row>
    <row r="44" spans="1:12" ht="14.25">
      <c r="A44" s="264" t="s">
        <v>326</v>
      </c>
      <c r="B44" s="123" t="s">
        <v>208</v>
      </c>
      <c r="C44" s="164">
        <v>148145</v>
      </c>
      <c r="D44" s="164">
        <v>13</v>
      </c>
      <c r="E44" s="164">
        <f t="shared" si="4"/>
        <v>11395.76923076923</v>
      </c>
      <c r="F44" s="164">
        <v>235</v>
      </c>
      <c r="G44" s="164">
        <v>0</v>
      </c>
      <c r="H44" s="164">
        <v>11161</v>
      </c>
      <c r="I44" s="265">
        <f t="shared" si="5"/>
        <v>11396</v>
      </c>
      <c r="J44" s="278" t="s">
        <v>439</v>
      </c>
      <c r="K44" s="278" t="s">
        <v>439</v>
      </c>
      <c r="L44" s="278" t="s">
        <v>439</v>
      </c>
    </row>
    <row r="45" spans="1:12" ht="15.75" customHeight="1">
      <c r="A45" s="264" t="s">
        <v>307</v>
      </c>
      <c r="B45" s="123" t="s">
        <v>211</v>
      </c>
      <c r="C45" s="164">
        <v>81312</v>
      </c>
      <c r="D45" s="164">
        <v>13</v>
      </c>
      <c r="E45" s="164">
        <f t="shared" si="4"/>
        <v>6254.7692307692305</v>
      </c>
      <c r="F45" s="164">
        <v>314</v>
      </c>
      <c r="G45" s="164">
        <v>30</v>
      </c>
      <c r="H45" s="164">
        <v>5911</v>
      </c>
      <c r="I45" s="265">
        <f t="shared" si="5"/>
        <v>6255</v>
      </c>
      <c r="J45" s="278" t="s">
        <v>439</v>
      </c>
      <c r="K45" s="278" t="s">
        <v>439</v>
      </c>
      <c r="L45" s="278" t="s">
        <v>439</v>
      </c>
    </row>
    <row r="46" spans="1:12" ht="14.25">
      <c r="A46" s="279" t="s">
        <v>307</v>
      </c>
      <c r="B46" s="187" t="s">
        <v>205</v>
      </c>
      <c r="C46" s="165">
        <v>1552655</v>
      </c>
      <c r="D46" s="165">
        <v>13</v>
      </c>
      <c r="E46" s="165">
        <f t="shared" si="4"/>
        <v>119435</v>
      </c>
      <c r="F46" s="165">
        <v>2158</v>
      </c>
      <c r="G46" s="165">
        <v>898</v>
      </c>
      <c r="H46" s="165">
        <v>116379</v>
      </c>
      <c r="I46" s="280">
        <f t="shared" si="5"/>
        <v>119435</v>
      </c>
      <c r="J46" s="281" t="s">
        <v>439</v>
      </c>
      <c r="K46" s="281" t="s">
        <v>439</v>
      </c>
      <c r="L46" s="281" t="s">
        <v>439</v>
      </c>
    </row>
    <row r="47" spans="1:12" ht="15.75" customHeight="1">
      <c r="A47" s="134" t="s">
        <v>255</v>
      </c>
      <c r="B47" s="349"/>
      <c r="C47" s="293"/>
      <c r="D47" s="290"/>
      <c r="E47" s="290"/>
      <c r="F47" s="290"/>
      <c r="G47" s="290"/>
      <c r="H47" s="290"/>
      <c r="I47" s="291"/>
      <c r="J47" s="292"/>
      <c r="K47" s="292"/>
      <c r="L47" s="292"/>
    </row>
    <row r="48" spans="1:12" ht="30.75" customHeight="1">
      <c r="A48" s="264" t="s">
        <v>605</v>
      </c>
      <c r="B48" s="404" t="s">
        <v>210</v>
      </c>
      <c r="C48" s="164">
        <v>182611</v>
      </c>
      <c r="D48" s="164">
        <v>13</v>
      </c>
      <c r="E48" s="164">
        <f aca="true" t="shared" si="6" ref="E48:E54">C48/D48</f>
        <v>14047</v>
      </c>
      <c r="F48" s="164">
        <v>410</v>
      </c>
      <c r="G48" s="164">
        <v>100</v>
      </c>
      <c r="H48" s="164">
        <v>13537</v>
      </c>
      <c r="I48" s="265">
        <f aca="true" t="shared" si="7" ref="I48:I54">SUM(F48:H48)</f>
        <v>14047</v>
      </c>
      <c r="J48" s="278" t="s">
        <v>439</v>
      </c>
      <c r="K48" s="278" t="s">
        <v>439</v>
      </c>
      <c r="L48" s="278" t="s">
        <v>439</v>
      </c>
    </row>
    <row r="49" spans="1:12" ht="14.25">
      <c r="A49" s="264" t="s">
        <v>605</v>
      </c>
      <c r="B49" s="404" t="s">
        <v>212</v>
      </c>
      <c r="C49" s="164">
        <v>98601</v>
      </c>
      <c r="D49" s="164">
        <v>13</v>
      </c>
      <c r="E49" s="164">
        <f t="shared" si="6"/>
        <v>7584.692307692308</v>
      </c>
      <c r="F49" s="164">
        <v>298</v>
      </c>
      <c r="G49" s="164">
        <v>60</v>
      </c>
      <c r="H49" s="164">
        <v>7227</v>
      </c>
      <c r="I49" s="265">
        <f t="shared" si="7"/>
        <v>7585</v>
      </c>
      <c r="J49" s="278" t="s">
        <v>439</v>
      </c>
      <c r="K49" s="278" t="s">
        <v>439</v>
      </c>
      <c r="L49" s="278" t="s">
        <v>439</v>
      </c>
    </row>
    <row r="50" spans="1:12" ht="14.25">
      <c r="A50" s="269" t="s">
        <v>333</v>
      </c>
      <c r="B50" s="170" t="s">
        <v>209</v>
      </c>
      <c r="C50" s="166">
        <v>381646</v>
      </c>
      <c r="D50" s="166">
        <v>13</v>
      </c>
      <c r="E50" s="166">
        <f t="shared" si="6"/>
        <v>29357.384615384617</v>
      </c>
      <c r="F50" s="166">
        <v>795</v>
      </c>
      <c r="G50" s="166">
        <v>83</v>
      </c>
      <c r="H50" s="166">
        <v>28479</v>
      </c>
      <c r="I50" s="282">
        <f t="shared" si="7"/>
        <v>29357</v>
      </c>
      <c r="J50" s="289" t="s">
        <v>439</v>
      </c>
      <c r="K50" s="289" t="s">
        <v>439</v>
      </c>
      <c r="L50" s="289" t="s">
        <v>439</v>
      </c>
    </row>
    <row r="51" spans="1:12" ht="15.75" customHeight="1">
      <c r="A51" s="264" t="s">
        <v>605</v>
      </c>
      <c r="B51" s="123" t="s">
        <v>525</v>
      </c>
      <c r="C51" s="164">
        <v>55393</v>
      </c>
      <c r="D51" s="164">
        <v>13</v>
      </c>
      <c r="E51" s="164">
        <f t="shared" si="6"/>
        <v>4261</v>
      </c>
      <c r="F51" s="164">
        <v>107</v>
      </c>
      <c r="G51" s="164">
        <v>30</v>
      </c>
      <c r="H51" s="164">
        <v>4124</v>
      </c>
      <c r="I51" s="265">
        <f t="shared" si="7"/>
        <v>4261</v>
      </c>
      <c r="J51" s="278" t="s">
        <v>439</v>
      </c>
      <c r="K51" s="278" t="s">
        <v>439</v>
      </c>
      <c r="L51" s="278" t="s">
        <v>439</v>
      </c>
    </row>
    <row r="52" spans="1:12" ht="28.5">
      <c r="A52" s="264" t="s">
        <v>605</v>
      </c>
      <c r="B52" s="404" t="s">
        <v>213</v>
      </c>
      <c r="C52" s="164">
        <v>316100</v>
      </c>
      <c r="D52" s="164">
        <v>13</v>
      </c>
      <c r="E52" s="164">
        <f t="shared" si="6"/>
        <v>24315.384615384617</v>
      </c>
      <c r="F52" s="164">
        <v>575</v>
      </c>
      <c r="G52" s="164">
        <v>200</v>
      </c>
      <c r="H52" s="164">
        <v>23540</v>
      </c>
      <c r="I52" s="265">
        <f t="shared" si="7"/>
        <v>24315</v>
      </c>
      <c r="J52" s="278" t="s">
        <v>439</v>
      </c>
      <c r="K52" s="278" t="s">
        <v>439</v>
      </c>
      <c r="L52" s="278" t="s">
        <v>439</v>
      </c>
    </row>
    <row r="53" spans="1:12" ht="15.75" customHeight="1">
      <c r="A53" s="264" t="s">
        <v>605</v>
      </c>
      <c r="B53" s="123" t="s">
        <v>207</v>
      </c>
      <c r="C53" s="164">
        <v>951224</v>
      </c>
      <c r="D53" s="164">
        <v>13</v>
      </c>
      <c r="E53" s="164">
        <f t="shared" si="6"/>
        <v>73171.07692307692</v>
      </c>
      <c r="F53" s="164">
        <v>1285</v>
      </c>
      <c r="G53" s="164">
        <v>957</v>
      </c>
      <c r="H53" s="164">
        <v>70929</v>
      </c>
      <c r="I53" s="265">
        <f t="shared" si="7"/>
        <v>73171</v>
      </c>
      <c r="J53" s="278" t="s">
        <v>439</v>
      </c>
      <c r="K53" s="278" t="s">
        <v>439</v>
      </c>
      <c r="L53" s="278" t="s">
        <v>439</v>
      </c>
    </row>
    <row r="54" spans="1:12" ht="14.25">
      <c r="A54" s="279" t="s">
        <v>605</v>
      </c>
      <c r="B54" s="187" t="s">
        <v>214</v>
      </c>
      <c r="C54" s="165">
        <v>354198</v>
      </c>
      <c r="D54" s="165">
        <v>13</v>
      </c>
      <c r="E54" s="165">
        <f t="shared" si="6"/>
        <v>27246</v>
      </c>
      <c r="F54" s="165">
        <v>1651</v>
      </c>
      <c r="G54" s="165">
        <v>85</v>
      </c>
      <c r="H54" s="165">
        <v>25510</v>
      </c>
      <c r="I54" s="280">
        <f t="shared" si="7"/>
        <v>27246</v>
      </c>
      <c r="J54" s="281" t="s">
        <v>439</v>
      </c>
      <c r="K54" s="281" t="s">
        <v>439</v>
      </c>
      <c r="L54" s="281" t="s">
        <v>439</v>
      </c>
    </row>
    <row r="55" spans="1:12" ht="15.75" customHeight="1">
      <c r="A55" s="387" t="s">
        <v>244</v>
      </c>
      <c r="B55" s="388"/>
      <c r="C55" s="389"/>
      <c r="D55" s="389"/>
      <c r="E55" s="389"/>
      <c r="F55" s="389"/>
      <c r="G55" s="389"/>
      <c r="H55" s="389"/>
      <c r="I55" s="389"/>
      <c r="J55" s="390"/>
      <c r="K55" s="390"/>
      <c r="L55" s="391"/>
    </row>
    <row r="56" spans="1:12" ht="15.75" customHeight="1">
      <c r="A56" s="264" t="s">
        <v>309</v>
      </c>
      <c r="B56" s="123" t="s">
        <v>215</v>
      </c>
      <c r="C56" s="164">
        <v>419513</v>
      </c>
      <c r="D56" s="164">
        <v>13</v>
      </c>
      <c r="E56" s="164">
        <f aca="true" t="shared" si="8" ref="E56:E69">C56/D56</f>
        <v>32270.23076923077</v>
      </c>
      <c r="F56" s="164">
        <v>694</v>
      </c>
      <c r="G56" s="164">
        <v>290</v>
      </c>
      <c r="H56" s="164">
        <v>31286</v>
      </c>
      <c r="I56" s="265">
        <f aca="true" t="shared" si="9" ref="I56:I69">SUM(F56:H56)</f>
        <v>32270</v>
      </c>
      <c r="J56" s="278" t="s">
        <v>439</v>
      </c>
      <c r="K56" s="278" t="s">
        <v>439</v>
      </c>
      <c r="L56" s="278" t="s">
        <v>439</v>
      </c>
    </row>
    <row r="57" spans="1:12" ht="14.25">
      <c r="A57" s="264" t="s">
        <v>335</v>
      </c>
      <c r="B57" s="123" t="s">
        <v>216</v>
      </c>
      <c r="C57" s="164">
        <v>978474</v>
      </c>
      <c r="D57" s="164">
        <v>13</v>
      </c>
      <c r="E57" s="164">
        <f t="shared" si="8"/>
        <v>75267.23076923077</v>
      </c>
      <c r="F57" s="164">
        <v>1583</v>
      </c>
      <c r="G57" s="164">
        <v>1179</v>
      </c>
      <c r="H57" s="164">
        <v>72505</v>
      </c>
      <c r="I57" s="265">
        <f t="shared" si="9"/>
        <v>75267</v>
      </c>
      <c r="J57" s="278" t="s">
        <v>439</v>
      </c>
      <c r="K57" s="278" t="s">
        <v>439</v>
      </c>
      <c r="L57" s="278" t="s">
        <v>439</v>
      </c>
    </row>
    <row r="58" spans="1:12" ht="15.75" customHeight="1">
      <c r="A58" s="264" t="s">
        <v>336</v>
      </c>
      <c r="B58" s="123" t="s">
        <v>257</v>
      </c>
      <c r="C58" s="164">
        <v>556951</v>
      </c>
      <c r="D58" s="164">
        <v>13</v>
      </c>
      <c r="E58" s="164">
        <f t="shared" si="8"/>
        <v>42842.38461538462</v>
      </c>
      <c r="F58" s="164">
        <v>1176</v>
      </c>
      <c r="G58" s="164">
        <v>351</v>
      </c>
      <c r="H58" s="164">
        <v>41316</v>
      </c>
      <c r="I58" s="265">
        <f t="shared" si="9"/>
        <v>42843</v>
      </c>
      <c r="J58" s="278" t="s">
        <v>439</v>
      </c>
      <c r="K58" s="278" t="s">
        <v>439</v>
      </c>
      <c r="L58" s="278" t="s">
        <v>439</v>
      </c>
    </row>
    <row r="59" spans="1:12" ht="14.25">
      <c r="A59" s="264" t="s">
        <v>337</v>
      </c>
      <c r="B59" s="123" t="s">
        <v>217</v>
      </c>
      <c r="C59" s="164">
        <v>454666</v>
      </c>
      <c r="D59" s="164">
        <v>13</v>
      </c>
      <c r="E59" s="164">
        <f t="shared" si="8"/>
        <v>34974.307692307695</v>
      </c>
      <c r="F59" s="164">
        <v>729</v>
      </c>
      <c r="G59" s="164">
        <v>295</v>
      </c>
      <c r="H59" s="164">
        <v>33951</v>
      </c>
      <c r="I59" s="265">
        <f t="shared" si="9"/>
        <v>34975</v>
      </c>
      <c r="J59" s="278" t="s">
        <v>439</v>
      </c>
      <c r="K59" s="278" t="s">
        <v>439</v>
      </c>
      <c r="L59" s="278" t="s">
        <v>439</v>
      </c>
    </row>
    <row r="60" spans="1:12" ht="15.75" customHeight="1">
      <c r="A60" s="264" t="s">
        <v>341</v>
      </c>
      <c r="B60" s="123" t="s">
        <v>526</v>
      </c>
      <c r="C60" s="164">
        <v>608671</v>
      </c>
      <c r="D60" s="164">
        <v>13</v>
      </c>
      <c r="E60" s="164">
        <f t="shared" si="8"/>
        <v>46820.846153846156</v>
      </c>
      <c r="F60" s="164">
        <v>1778</v>
      </c>
      <c r="G60" s="164">
        <v>1272</v>
      </c>
      <c r="H60" s="164">
        <v>43771</v>
      </c>
      <c r="I60" s="265">
        <f t="shared" si="9"/>
        <v>46821</v>
      </c>
      <c r="J60" s="278" t="s">
        <v>439</v>
      </c>
      <c r="K60" s="278" t="s">
        <v>439</v>
      </c>
      <c r="L60" s="278" t="s">
        <v>439</v>
      </c>
    </row>
    <row r="61" spans="1:12" ht="14.25">
      <c r="A61" s="264" t="s">
        <v>310</v>
      </c>
      <c r="B61" s="123" t="s">
        <v>221</v>
      </c>
      <c r="C61" s="164">
        <v>1076735</v>
      </c>
      <c r="D61" s="164">
        <v>13</v>
      </c>
      <c r="E61" s="164">
        <f t="shared" si="8"/>
        <v>82825.76923076923</v>
      </c>
      <c r="F61" s="164">
        <v>2821</v>
      </c>
      <c r="G61" s="164">
        <v>985</v>
      </c>
      <c r="H61" s="164">
        <v>79020</v>
      </c>
      <c r="I61" s="265">
        <f t="shared" si="9"/>
        <v>82826</v>
      </c>
      <c r="J61" s="278" t="s">
        <v>439</v>
      </c>
      <c r="K61" s="278" t="s">
        <v>439</v>
      </c>
      <c r="L61" s="278" t="s">
        <v>439</v>
      </c>
    </row>
    <row r="62" spans="1:12" ht="14.25">
      <c r="A62" s="269" t="s">
        <v>362</v>
      </c>
      <c r="B62" s="170" t="s">
        <v>222</v>
      </c>
      <c r="C62" s="166">
        <v>198883</v>
      </c>
      <c r="D62" s="166">
        <v>13</v>
      </c>
      <c r="E62" s="166">
        <f t="shared" si="8"/>
        <v>15298.692307692309</v>
      </c>
      <c r="F62" s="166">
        <v>381</v>
      </c>
      <c r="G62" s="166">
        <v>460</v>
      </c>
      <c r="H62" s="166">
        <v>14458</v>
      </c>
      <c r="I62" s="282">
        <f t="shared" si="9"/>
        <v>15299</v>
      </c>
      <c r="J62" s="289" t="s">
        <v>439</v>
      </c>
      <c r="K62" s="289" t="s">
        <v>439</v>
      </c>
      <c r="L62" s="289" t="s">
        <v>439</v>
      </c>
    </row>
    <row r="63" spans="1:12" ht="15.75" customHeight="1">
      <c r="A63" s="264" t="s">
        <v>337</v>
      </c>
      <c r="B63" s="123" t="s">
        <v>223</v>
      </c>
      <c r="C63" s="164">
        <v>264040</v>
      </c>
      <c r="D63" s="164">
        <v>13</v>
      </c>
      <c r="E63" s="164">
        <f t="shared" si="8"/>
        <v>20310.76923076923</v>
      </c>
      <c r="F63" s="164">
        <v>410</v>
      </c>
      <c r="G63" s="164">
        <v>179</v>
      </c>
      <c r="H63" s="164">
        <v>19722</v>
      </c>
      <c r="I63" s="265">
        <f t="shared" si="9"/>
        <v>20311</v>
      </c>
      <c r="J63" s="278" t="s">
        <v>439</v>
      </c>
      <c r="K63" s="278" t="s">
        <v>439</v>
      </c>
      <c r="L63" s="278" t="s">
        <v>439</v>
      </c>
    </row>
    <row r="64" spans="1:12" ht="14.25">
      <c r="A64" s="264" t="s">
        <v>362</v>
      </c>
      <c r="B64" s="123" t="s">
        <v>224</v>
      </c>
      <c r="C64" s="164">
        <v>912235</v>
      </c>
      <c r="D64" s="164">
        <v>13</v>
      </c>
      <c r="E64" s="164">
        <f t="shared" si="8"/>
        <v>70171.92307692308</v>
      </c>
      <c r="F64" s="164">
        <v>1890</v>
      </c>
      <c r="G64" s="164">
        <v>643</v>
      </c>
      <c r="H64" s="164">
        <v>67638</v>
      </c>
      <c r="I64" s="265">
        <f t="shared" si="9"/>
        <v>70171</v>
      </c>
      <c r="J64" s="278" t="s">
        <v>439</v>
      </c>
      <c r="K64" s="278" t="s">
        <v>439</v>
      </c>
      <c r="L64" s="278" t="s">
        <v>439</v>
      </c>
    </row>
    <row r="65" spans="1:12" ht="15.75" customHeight="1">
      <c r="A65" s="264" t="s">
        <v>338</v>
      </c>
      <c r="B65" s="123" t="s">
        <v>218</v>
      </c>
      <c r="C65" s="164">
        <v>757979</v>
      </c>
      <c r="D65" s="164">
        <v>13</v>
      </c>
      <c r="E65" s="164">
        <f t="shared" si="8"/>
        <v>58306.07692307692</v>
      </c>
      <c r="F65" s="164">
        <v>2037</v>
      </c>
      <c r="G65" s="164">
        <v>805</v>
      </c>
      <c r="H65" s="164">
        <v>55465</v>
      </c>
      <c r="I65" s="265">
        <f t="shared" si="9"/>
        <v>58307</v>
      </c>
      <c r="J65" s="278" t="s">
        <v>439</v>
      </c>
      <c r="K65" s="278" t="s">
        <v>439</v>
      </c>
      <c r="L65" s="278" t="s">
        <v>439</v>
      </c>
    </row>
    <row r="66" spans="1:12" ht="14.25">
      <c r="A66" s="264" t="s">
        <v>339</v>
      </c>
      <c r="B66" s="123" t="s">
        <v>219</v>
      </c>
      <c r="C66" s="164">
        <v>679883</v>
      </c>
      <c r="D66" s="164">
        <v>13</v>
      </c>
      <c r="E66" s="164">
        <f t="shared" si="8"/>
        <v>52298.692307692305</v>
      </c>
      <c r="F66" s="164">
        <v>1321</v>
      </c>
      <c r="G66" s="164">
        <v>682</v>
      </c>
      <c r="H66" s="164">
        <v>50296</v>
      </c>
      <c r="I66" s="265">
        <f t="shared" si="9"/>
        <v>52299</v>
      </c>
      <c r="J66" s="278" t="s">
        <v>439</v>
      </c>
      <c r="K66" s="278" t="s">
        <v>439</v>
      </c>
      <c r="L66" s="278" t="s">
        <v>439</v>
      </c>
    </row>
    <row r="67" spans="1:12" ht="15.75" customHeight="1">
      <c r="A67" s="264" t="s">
        <v>309</v>
      </c>
      <c r="B67" s="123" t="s">
        <v>527</v>
      </c>
      <c r="C67" s="164">
        <v>370515</v>
      </c>
      <c r="D67" s="164">
        <v>13</v>
      </c>
      <c r="E67" s="164">
        <f t="shared" si="8"/>
        <v>28501.153846153848</v>
      </c>
      <c r="F67" s="164">
        <v>770</v>
      </c>
      <c r="G67" s="164">
        <v>159</v>
      </c>
      <c r="H67" s="164">
        <v>27572</v>
      </c>
      <c r="I67" s="265">
        <f t="shared" si="9"/>
        <v>28501</v>
      </c>
      <c r="J67" s="278" t="s">
        <v>439</v>
      </c>
      <c r="K67" s="278" t="s">
        <v>439</v>
      </c>
      <c r="L67" s="278" t="s">
        <v>439</v>
      </c>
    </row>
    <row r="68" spans="1:12" ht="14.25">
      <c r="A68" s="264" t="s">
        <v>340</v>
      </c>
      <c r="B68" s="123" t="s">
        <v>258</v>
      </c>
      <c r="C68" s="164">
        <v>451290</v>
      </c>
      <c r="D68" s="164">
        <v>13</v>
      </c>
      <c r="E68" s="164">
        <f t="shared" si="8"/>
        <v>34714.61538461538</v>
      </c>
      <c r="F68" s="164">
        <v>686</v>
      </c>
      <c r="G68" s="164">
        <v>757</v>
      </c>
      <c r="H68" s="164">
        <v>33272</v>
      </c>
      <c r="I68" s="265">
        <f t="shared" si="9"/>
        <v>34715</v>
      </c>
      <c r="J68" s="278" t="s">
        <v>439</v>
      </c>
      <c r="K68" s="278" t="s">
        <v>439</v>
      </c>
      <c r="L68" s="278" t="s">
        <v>439</v>
      </c>
    </row>
    <row r="69" spans="1:12" ht="15.75" customHeight="1">
      <c r="A69" s="279" t="s">
        <v>364</v>
      </c>
      <c r="B69" s="187" t="s">
        <v>226</v>
      </c>
      <c r="C69" s="165">
        <v>427635</v>
      </c>
      <c r="D69" s="165">
        <v>13</v>
      </c>
      <c r="E69" s="165">
        <f t="shared" si="8"/>
        <v>32895</v>
      </c>
      <c r="F69" s="165">
        <v>981</v>
      </c>
      <c r="G69" s="165">
        <v>503</v>
      </c>
      <c r="H69" s="165">
        <v>31411</v>
      </c>
      <c r="I69" s="280">
        <f t="shared" si="9"/>
        <v>32895</v>
      </c>
      <c r="J69" s="281" t="s">
        <v>439</v>
      </c>
      <c r="K69" s="281" t="s">
        <v>439</v>
      </c>
      <c r="L69" s="281" t="s">
        <v>439</v>
      </c>
    </row>
    <row r="70" spans="1:12" ht="15">
      <c r="A70" s="387" t="s">
        <v>245</v>
      </c>
      <c r="B70" s="388"/>
      <c r="C70" s="389"/>
      <c r="D70" s="389"/>
      <c r="E70" s="389"/>
      <c r="F70" s="389"/>
      <c r="G70" s="389"/>
      <c r="H70" s="389"/>
      <c r="I70" s="389"/>
      <c r="J70" s="390"/>
      <c r="K70" s="390"/>
      <c r="L70" s="391"/>
    </row>
    <row r="71" spans="1:12" ht="18" customHeight="1">
      <c r="A71" s="269" t="s">
        <v>368</v>
      </c>
      <c r="B71" s="170" t="s">
        <v>227</v>
      </c>
      <c r="C71" s="166">
        <v>317647</v>
      </c>
      <c r="D71" s="166">
        <v>13</v>
      </c>
      <c r="E71" s="166">
        <f aca="true" t="shared" si="10" ref="E71:E78">C71/D71</f>
        <v>24434.384615384617</v>
      </c>
      <c r="F71" s="166">
        <v>676</v>
      </c>
      <c r="G71" s="166">
        <v>170</v>
      </c>
      <c r="H71" s="166">
        <v>23588</v>
      </c>
      <c r="I71" s="282">
        <f aca="true" t="shared" si="11" ref="I71:I78">SUM(F71:H71)</f>
        <v>24434</v>
      </c>
      <c r="J71" s="289" t="s">
        <v>439</v>
      </c>
      <c r="K71" s="289" t="s">
        <v>439</v>
      </c>
      <c r="L71" s="289" t="s">
        <v>439</v>
      </c>
    </row>
    <row r="72" spans="1:12" ht="15.75" customHeight="1">
      <c r="A72" s="264" t="s">
        <v>365</v>
      </c>
      <c r="B72" s="123" t="s">
        <v>228</v>
      </c>
      <c r="C72" s="164">
        <v>1114133</v>
      </c>
      <c r="D72" s="164">
        <v>13</v>
      </c>
      <c r="E72" s="164">
        <f t="shared" si="10"/>
        <v>85702.53846153847</v>
      </c>
      <c r="F72" s="164">
        <v>2785</v>
      </c>
      <c r="G72" s="164">
        <v>2259</v>
      </c>
      <c r="H72" s="164">
        <v>80658</v>
      </c>
      <c r="I72" s="265">
        <f t="shared" si="11"/>
        <v>85702</v>
      </c>
      <c r="J72" s="278" t="s">
        <v>439</v>
      </c>
      <c r="K72" s="278" t="s">
        <v>439</v>
      </c>
      <c r="L72" s="278" t="s">
        <v>439</v>
      </c>
    </row>
    <row r="73" spans="1:12" s="5" customFormat="1" ht="14.25">
      <c r="A73" s="123" t="s">
        <v>471</v>
      </c>
      <c r="B73" s="650" t="s">
        <v>229</v>
      </c>
      <c r="C73" s="164">
        <v>1755</v>
      </c>
      <c r="D73" s="164">
        <v>13</v>
      </c>
      <c r="E73" s="164">
        <f t="shared" si="10"/>
        <v>135</v>
      </c>
      <c r="F73" s="164">
        <v>0</v>
      </c>
      <c r="G73" s="164">
        <v>135</v>
      </c>
      <c r="H73" s="164">
        <v>0</v>
      </c>
      <c r="I73" s="394">
        <f t="shared" si="11"/>
        <v>135</v>
      </c>
      <c r="J73" s="395" t="s">
        <v>439</v>
      </c>
      <c r="K73" s="395" t="s">
        <v>439</v>
      </c>
      <c r="L73" s="395" t="s">
        <v>439</v>
      </c>
    </row>
    <row r="74" spans="1:12" s="5" customFormat="1" ht="15.75" customHeight="1">
      <c r="A74" s="123" t="s">
        <v>367</v>
      </c>
      <c r="B74" s="651"/>
      <c r="C74" s="164">
        <v>313005</v>
      </c>
      <c r="D74" s="164">
        <v>13</v>
      </c>
      <c r="E74" s="164">
        <f t="shared" si="10"/>
        <v>24077.30769230769</v>
      </c>
      <c r="F74" s="164">
        <v>994</v>
      </c>
      <c r="G74" s="164">
        <v>361</v>
      </c>
      <c r="H74" s="164">
        <v>22723</v>
      </c>
      <c r="I74" s="394">
        <f t="shared" si="11"/>
        <v>24078</v>
      </c>
      <c r="J74" s="395" t="s">
        <v>439</v>
      </c>
      <c r="K74" s="395" t="s">
        <v>439</v>
      </c>
      <c r="L74" s="395" t="s">
        <v>439</v>
      </c>
    </row>
    <row r="75" spans="1:13" s="5" customFormat="1" ht="14.25">
      <c r="A75" s="264" t="s">
        <v>471</v>
      </c>
      <c r="B75" s="123" t="s">
        <v>528</v>
      </c>
      <c r="C75" s="164">
        <v>214119</v>
      </c>
      <c r="D75" s="164">
        <v>13</v>
      </c>
      <c r="E75" s="164">
        <f t="shared" si="10"/>
        <v>16470.69230769231</v>
      </c>
      <c r="F75" s="164">
        <v>527</v>
      </c>
      <c r="G75" s="164">
        <v>60</v>
      </c>
      <c r="H75" s="164">
        <v>15884</v>
      </c>
      <c r="I75" s="265">
        <f t="shared" si="11"/>
        <v>16471</v>
      </c>
      <c r="J75" s="278" t="s">
        <v>439</v>
      </c>
      <c r="K75" s="278" t="s">
        <v>439</v>
      </c>
      <c r="L75" s="278" t="s">
        <v>439</v>
      </c>
      <c r="M75" s="6"/>
    </row>
    <row r="76" spans="1:13" s="396" customFormat="1" ht="14.25">
      <c r="A76" s="264" t="s">
        <v>368</v>
      </c>
      <c r="B76" s="187" t="s">
        <v>230</v>
      </c>
      <c r="C76" s="263">
        <v>908764</v>
      </c>
      <c r="D76" s="263">
        <v>13</v>
      </c>
      <c r="E76" s="164">
        <f t="shared" si="10"/>
        <v>69904.92307692308</v>
      </c>
      <c r="F76" s="164">
        <v>2182</v>
      </c>
      <c r="G76" s="164">
        <v>1669</v>
      </c>
      <c r="H76" s="164">
        <v>66054</v>
      </c>
      <c r="I76" s="265">
        <f t="shared" si="11"/>
        <v>69905</v>
      </c>
      <c r="J76" s="278" t="s">
        <v>439</v>
      </c>
      <c r="K76" s="278" t="s">
        <v>439</v>
      </c>
      <c r="L76" s="278" t="s">
        <v>439</v>
      </c>
      <c r="M76" s="6"/>
    </row>
    <row r="77" spans="1:13" ht="15.75" customHeight="1">
      <c r="A77" s="123" t="s">
        <v>471</v>
      </c>
      <c r="B77" s="650" t="s">
        <v>487</v>
      </c>
      <c r="C77" s="164">
        <v>39910</v>
      </c>
      <c r="D77" s="164">
        <v>13</v>
      </c>
      <c r="E77" s="164">
        <f t="shared" si="10"/>
        <v>3070</v>
      </c>
      <c r="F77" s="164">
        <v>104</v>
      </c>
      <c r="G77" s="164">
        <v>0</v>
      </c>
      <c r="H77" s="164">
        <v>2966</v>
      </c>
      <c r="I77" s="394">
        <f t="shared" si="11"/>
        <v>3070</v>
      </c>
      <c r="J77" s="395" t="s">
        <v>439</v>
      </c>
      <c r="K77" s="395" t="s">
        <v>439</v>
      </c>
      <c r="L77" s="395" t="s">
        <v>439</v>
      </c>
      <c r="M77" s="5"/>
    </row>
    <row r="78" spans="1:13" ht="14.25">
      <c r="A78" s="400" t="s">
        <v>367</v>
      </c>
      <c r="B78" s="651" t="s">
        <v>487</v>
      </c>
      <c r="C78" s="401">
        <v>21788</v>
      </c>
      <c r="D78" s="401">
        <v>13</v>
      </c>
      <c r="E78" s="401">
        <f t="shared" si="10"/>
        <v>1676</v>
      </c>
      <c r="F78" s="401">
        <v>127</v>
      </c>
      <c r="G78" s="401">
        <v>0</v>
      </c>
      <c r="H78" s="401">
        <v>1549</v>
      </c>
      <c r="I78" s="402">
        <f t="shared" si="11"/>
        <v>1676</v>
      </c>
      <c r="J78" s="403" t="s">
        <v>439</v>
      </c>
      <c r="K78" s="403" t="s">
        <v>439</v>
      </c>
      <c r="L78" s="403" t="s">
        <v>439</v>
      </c>
      <c r="M78" s="396"/>
    </row>
    <row r="79" spans="1:12" ht="15.75" customHeight="1">
      <c r="A79" s="387" t="s">
        <v>191</v>
      </c>
      <c r="B79" s="388"/>
      <c r="C79" s="389"/>
      <c r="D79" s="389"/>
      <c r="E79" s="389"/>
      <c r="F79" s="389"/>
      <c r="G79" s="389"/>
      <c r="H79" s="389"/>
      <c r="I79" s="389"/>
      <c r="J79" s="390"/>
      <c r="K79" s="390"/>
      <c r="L79" s="391"/>
    </row>
    <row r="80" spans="1:12" ht="14.25">
      <c r="A80" s="269" t="s">
        <v>375</v>
      </c>
      <c r="B80" s="123" t="s">
        <v>238</v>
      </c>
      <c r="C80" s="166">
        <v>702105</v>
      </c>
      <c r="D80" s="166">
        <v>13</v>
      </c>
      <c r="E80" s="166">
        <f aca="true" t="shared" si="12" ref="E80:E86">C80/D80</f>
        <v>54008.07692307692</v>
      </c>
      <c r="F80" s="166">
        <v>1518</v>
      </c>
      <c r="G80" s="166">
        <v>562</v>
      </c>
      <c r="H80" s="166">
        <v>51928</v>
      </c>
      <c r="I80" s="282">
        <f aca="true" t="shared" si="13" ref="I80:I86">SUM(F80:H80)</f>
        <v>54008</v>
      </c>
      <c r="J80" s="289" t="s">
        <v>439</v>
      </c>
      <c r="K80" s="289" t="s">
        <v>439</v>
      </c>
      <c r="L80" s="289" t="s">
        <v>439</v>
      </c>
    </row>
    <row r="81" spans="1:12" ht="14.25" customHeight="1">
      <c r="A81" s="264" t="s">
        <v>311</v>
      </c>
      <c r="B81" s="650" t="s">
        <v>233</v>
      </c>
      <c r="C81" s="164">
        <v>427517</v>
      </c>
      <c r="D81" s="164">
        <v>13</v>
      </c>
      <c r="E81" s="164">
        <f t="shared" si="12"/>
        <v>32885.92307692308</v>
      </c>
      <c r="F81" s="164">
        <v>1422</v>
      </c>
      <c r="G81" s="164">
        <v>1406</v>
      </c>
      <c r="H81" s="164">
        <v>30058</v>
      </c>
      <c r="I81" s="265">
        <f t="shared" si="13"/>
        <v>32886</v>
      </c>
      <c r="J81" s="278" t="s">
        <v>439</v>
      </c>
      <c r="K81" s="278" t="s">
        <v>439</v>
      </c>
      <c r="L81" s="278" t="s">
        <v>439</v>
      </c>
    </row>
    <row r="82" spans="1:12" ht="14.25" customHeight="1">
      <c r="A82" s="264" t="s">
        <v>377</v>
      </c>
      <c r="B82" s="651" t="s">
        <v>233</v>
      </c>
      <c r="C82" s="164">
        <v>1378</v>
      </c>
      <c r="D82" s="164">
        <v>13</v>
      </c>
      <c r="E82" s="164">
        <f t="shared" si="12"/>
        <v>106</v>
      </c>
      <c r="F82" s="164">
        <v>14</v>
      </c>
      <c r="G82" s="164">
        <v>0</v>
      </c>
      <c r="H82" s="164">
        <v>92</v>
      </c>
      <c r="I82" s="265">
        <f t="shared" si="13"/>
        <v>106</v>
      </c>
      <c r="J82" s="278" t="s">
        <v>439</v>
      </c>
      <c r="K82" s="278" t="s">
        <v>439</v>
      </c>
      <c r="L82" s="278" t="s">
        <v>439</v>
      </c>
    </row>
    <row r="83" spans="1:12" ht="15.75" customHeight="1">
      <c r="A83" s="264" t="s">
        <v>371</v>
      </c>
      <c r="B83" s="123" t="s">
        <v>234</v>
      </c>
      <c r="C83" s="164">
        <v>646770</v>
      </c>
      <c r="D83" s="164">
        <v>13</v>
      </c>
      <c r="E83" s="164">
        <f t="shared" si="12"/>
        <v>49751.53846153846</v>
      </c>
      <c r="F83" s="164">
        <v>1369</v>
      </c>
      <c r="G83" s="164">
        <v>669</v>
      </c>
      <c r="H83" s="164">
        <v>47713</v>
      </c>
      <c r="I83" s="265">
        <f t="shared" si="13"/>
        <v>49751</v>
      </c>
      <c r="J83" s="278" t="s">
        <v>439</v>
      </c>
      <c r="K83" s="278" t="s">
        <v>439</v>
      </c>
      <c r="L83" s="278" t="s">
        <v>439</v>
      </c>
    </row>
    <row r="84" spans="1:12" ht="14.25">
      <c r="A84" s="264" t="s">
        <v>381</v>
      </c>
      <c r="B84" s="650" t="s">
        <v>240</v>
      </c>
      <c r="C84" s="164">
        <v>68922</v>
      </c>
      <c r="D84" s="164">
        <v>13</v>
      </c>
      <c r="E84" s="164">
        <f t="shared" si="12"/>
        <v>5301.692307692308</v>
      </c>
      <c r="F84" s="164">
        <v>87</v>
      </c>
      <c r="G84" s="164">
        <v>0</v>
      </c>
      <c r="H84" s="164">
        <v>5215</v>
      </c>
      <c r="I84" s="265">
        <f t="shared" si="13"/>
        <v>5302</v>
      </c>
      <c r="J84" s="278" t="s">
        <v>439</v>
      </c>
      <c r="K84" s="278" t="s">
        <v>439</v>
      </c>
      <c r="L84" s="278" t="s">
        <v>439</v>
      </c>
    </row>
    <row r="85" spans="1:12" ht="14.25">
      <c r="A85" s="264" t="s">
        <v>377</v>
      </c>
      <c r="B85" s="652" t="s">
        <v>240</v>
      </c>
      <c r="C85" s="164">
        <v>518013</v>
      </c>
      <c r="D85" s="164">
        <v>13</v>
      </c>
      <c r="E85" s="164">
        <f t="shared" si="12"/>
        <v>39847.153846153844</v>
      </c>
      <c r="F85" s="164">
        <v>1502</v>
      </c>
      <c r="G85" s="164">
        <v>456</v>
      </c>
      <c r="H85" s="164">
        <v>37889</v>
      </c>
      <c r="I85" s="265">
        <f t="shared" si="13"/>
        <v>39847</v>
      </c>
      <c r="J85" s="278" t="s">
        <v>439</v>
      </c>
      <c r="K85" s="278" t="s">
        <v>439</v>
      </c>
      <c r="L85" s="278" t="s">
        <v>439</v>
      </c>
    </row>
    <row r="86" spans="1:12" ht="14.25">
      <c r="A86" s="264" t="s">
        <v>266</v>
      </c>
      <c r="B86" s="496"/>
      <c r="C86" s="164">
        <v>338</v>
      </c>
      <c r="D86" s="164">
        <v>13</v>
      </c>
      <c r="E86" s="164">
        <f t="shared" si="12"/>
        <v>26</v>
      </c>
      <c r="F86" s="164">
        <v>0</v>
      </c>
      <c r="G86" s="164">
        <v>0</v>
      </c>
      <c r="H86" s="164">
        <v>26</v>
      </c>
      <c r="I86" s="265">
        <f t="shared" si="13"/>
        <v>26</v>
      </c>
      <c r="J86" s="278" t="s">
        <v>439</v>
      </c>
      <c r="K86" s="278" t="s">
        <v>439</v>
      </c>
      <c r="L86" s="278" t="s">
        <v>439</v>
      </c>
    </row>
    <row r="87" spans="1:12" ht="14.25">
      <c r="A87" s="264" t="s">
        <v>372</v>
      </c>
      <c r="B87" s="187" t="s">
        <v>235</v>
      </c>
      <c r="C87" s="164">
        <v>632531</v>
      </c>
      <c r="D87" s="164">
        <v>13</v>
      </c>
      <c r="E87" s="164">
        <v>48656.230769230766</v>
      </c>
      <c r="F87" s="164">
        <v>1538</v>
      </c>
      <c r="G87" s="164">
        <v>1379</v>
      </c>
      <c r="H87" s="164">
        <v>45739</v>
      </c>
      <c r="I87" s="265">
        <v>48656</v>
      </c>
      <c r="J87" s="278" t="s">
        <v>439</v>
      </c>
      <c r="K87" s="278" t="s">
        <v>439</v>
      </c>
      <c r="L87" s="278" t="s">
        <v>439</v>
      </c>
    </row>
    <row r="88" spans="1:12" ht="14.25">
      <c r="A88" s="264" t="s">
        <v>373</v>
      </c>
      <c r="B88" s="187" t="s">
        <v>236</v>
      </c>
      <c r="C88" s="164">
        <v>462031</v>
      </c>
      <c r="D88" s="164">
        <v>13</v>
      </c>
      <c r="E88" s="164">
        <f aca="true" t="shared" si="14" ref="E88:E94">C88/D88</f>
        <v>35540.846153846156</v>
      </c>
      <c r="F88" s="164">
        <v>1248</v>
      </c>
      <c r="G88" s="164">
        <v>1200</v>
      </c>
      <c r="H88" s="164">
        <v>33093</v>
      </c>
      <c r="I88" s="265">
        <f aca="true" t="shared" si="15" ref="I88:I94">SUM(F88:H88)</f>
        <v>35541</v>
      </c>
      <c r="J88" s="278" t="s">
        <v>439</v>
      </c>
      <c r="K88" s="278" t="s">
        <v>439</v>
      </c>
      <c r="L88" s="278" t="s">
        <v>439</v>
      </c>
    </row>
    <row r="89" spans="1:12" ht="14.25">
      <c r="A89" s="264" t="s">
        <v>375</v>
      </c>
      <c r="B89" s="123" t="s">
        <v>241</v>
      </c>
      <c r="C89" s="164">
        <v>41362</v>
      </c>
      <c r="D89" s="164">
        <v>13</v>
      </c>
      <c r="E89" s="164">
        <f t="shared" si="14"/>
        <v>3181.6923076923076</v>
      </c>
      <c r="F89" s="164">
        <v>199</v>
      </c>
      <c r="G89" s="164">
        <v>55</v>
      </c>
      <c r="H89" s="164">
        <v>2928</v>
      </c>
      <c r="I89" s="265">
        <f t="shared" si="15"/>
        <v>3182</v>
      </c>
      <c r="J89" s="278" t="s">
        <v>439</v>
      </c>
      <c r="K89" s="278" t="s">
        <v>439</v>
      </c>
      <c r="L89" s="278" t="s">
        <v>439</v>
      </c>
    </row>
    <row r="90" spans="1:12" ht="14.25">
      <c r="A90" s="264" t="s">
        <v>311</v>
      </c>
      <c r="B90" s="123" t="s">
        <v>242</v>
      </c>
      <c r="C90" s="164">
        <v>148482</v>
      </c>
      <c r="D90" s="164">
        <v>13</v>
      </c>
      <c r="E90" s="164">
        <f t="shared" si="14"/>
        <v>11421.692307692309</v>
      </c>
      <c r="F90" s="164">
        <v>598</v>
      </c>
      <c r="G90" s="164">
        <v>0</v>
      </c>
      <c r="H90" s="164">
        <v>10824</v>
      </c>
      <c r="I90" s="265">
        <f t="shared" si="15"/>
        <v>11422</v>
      </c>
      <c r="J90" s="278" t="s">
        <v>439</v>
      </c>
      <c r="K90" s="278" t="s">
        <v>439</v>
      </c>
      <c r="L90" s="278" t="s">
        <v>439</v>
      </c>
    </row>
    <row r="91" spans="1:12" ht="14.25">
      <c r="A91" s="264" t="s">
        <v>381</v>
      </c>
      <c r="B91" s="123" t="s">
        <v>259</v>
      </c>
      <c r="C91" s="164">
        <v>43555</v>
      </c>
      <c r="D91" s="164">
        <v>13</v>
      </c>
      <c r="E91" s="164">
        <f t="shared" si="14"/>
        <v>3350.3846153846152</v>
      </c>
      <c r="F91" s="164">
        <v>284</v>
      </c>
      <c r="G91" s="164">
        <v>30</v>
      </c>
      <c r="H91" s="164">
        <v>3036</v>
      </c>
      <c r="I91" s="265">
        <f t="shared" si="15"/>
        <v>3350</v>
      </c>
      <c r="J91" s="278" t="s">
        <v>439</v>
      </c>
      <c r="K91" s="278" t="s">
        <v>439</v>
      </c>
      <c r="L91" s="278" t="s">
        <v>439</v>
      </c>
    </row>
    <row r="92" spans="1:12" ht="14.25">
      <c r="A92" s="264" t="s">
        <v>381</v>
      </c>
      <c r="B92" s="123" t="s">
        <v>280</v>
      </c>
      <c r="C92" s="164">
        <v>115635</v>
      </c>
      <c r="D92" s="164">
        <v>13</v>
      </c>
      <c r="E92" s="164">
        <f t="shared" si="14"/>
        <v>8895</v>
      </c>
      <c r="F92" s="164">
        <v>253</v>
      </c>
      <c r="G92" s="164">
        <v>40</v>
      </c>
      <c r="H92" s="164">
        <v>8602</v>
      </c>
      <c r="I92" s="265">
        <f t="shared" si="15"/>
        <v>8895</v>
      </c>
      <c r="J92" s="278" t="s">
        <v>439</v>
      </c>
      <c r="K92" s="278" t="s">
        <v>439</v>
      </c>
      <c r="L92" s="278" t="s">
        <v>439</v>
      </c>
    </row>
    <row r="93" spans="1:12" ht="14.25">
      <c r="A93" s="264" t="s">
        <v>374</v>
      </c>
      <c r="B93" s="123" t="s">
        <v>237</v>
      </c>
      <c r="C93" s="164">
        <v>208815</v>
      </c>
      <c r="D93" s="164">
        <v>13</v>
      </c>
      <c r="E93" s="164">
        <f t="shared" si="14"/>
        <v>16062.692307692309</v>
      </c>
      <c r="F93" s="164">
        <v>658</v>
      </c>
      <c r="G93" s="164">
        <v>191</v>
      </c>
      <c r="H93" s="164">
        <v>15214</v>
      </c>
      <c r="I93" s="265">
        <f t="shared" si="15"/>
        <v>16063</v>
      </c>
      <c r="J93" s="278" t="s">
        <v>439</v>
      </c>
      <c r="K93" s="278" t="s">
        <v>439</v>
      </c>
      <c r="L93" s="278" t="s">
        <v>439</v>
      </c>
    </row>
    <row r="94" spans="1:12" ht="14.25">
      <c r="A94" s="279" t="s">
        <v>376</v>
      </c>
      <c r="B94" s="187" t="s">
        <v>606</v>
      </c>
      <c r="C94" s="165">
        <v>175968</v>
      </c>
      <c r="D94" s="165">
        <v>13</v>
      </c>
      <c r="E94" s="165">
        <f t="shared" si="14"/>
        <v>13536</v>
      </c>
      <c r="F94" s="165">
        <v>651</v>
      </c>
      <c r="G94" s="165">
        <v>120</v>
      </c>
      <c r="H94" s="165">
        <v>12765</v>
      </c>
      <c r="I94" s="280">
        <f t="shared" si="15"/>
        <v>13536</v>
      </c>
      <c r="J94" s="281" t="s">
        <v>439</v>
      </c>
      <c r="K94" s="281" t="s">
        <v>439</v>
      </c>
      <c r="L94" s="281" t="s">
        <v>439</v>
      </c>
    </row>
    <row r="95" spans="1:12" ht="15">
      <c r="A95" s="387" t="s">
        <v>192</v>
      </c>
      <c r="B95" s="388"/>
      <c r="C95" s="389"/>
      <c r="D95" s="389"/>
      <c r="E95" s="389"/>
      <c r="F95" s="389"/>
      <c r="G95" s="389"/>
      <c r="H95" s="389"/>
      <c r="I95" s="389"/>
      <c r="J95" s="390"/>
      <c r="K95" s="390"/>
      <c r="L95" s="391"/>
    </row>
    <row r="96" spans="1:12" ht="14.25">
      <c r="A96" s="269" t="s">
        <v>382</v>
      </c>
      <c r="B96" s="170" t="s">
        <v>246</v>
      </c>
      <c r="C96" s="166">
        <v>140840</v>
      </c>
      <c r="D96" s="166">
        <v>13</v>
      </c>
      <c r="E96" s="166">
        <f aca="true" t="shared" si="16" ref="E96:E105">C96/D96</f>
        <v>10833.846153846154</v>
      </c>
      <c r="F96" s="166">
        <v>684</v>
      </c>
      <c r="G96" s="166">
        <v>347</v>
      </c>
      <c r="H96" s="166">
        <v>9803</v>
      </c>
      <c r="I96" s="282">
        <f aca="true" t="shared" si="17" ref="I96:I105">SUM(F96:H96)</f>
        <v>10834</v>
      </c>
      <c r="J96" s="289" t="s">
        <v>439</v>
      </c>
      <c r="K96" s="289" t="s">
        <v>439</v>
      </c>
      <c r="L96" s="289" t="s">
        <v>439</v>
      </c>
    </row>
    <row r="97" spans="1:12" ht="14.25">
      <c r="A97" s="264" t="s">
        <v>386</v>
      </c>
      <c r="B97" s="123" t="s">
        <v>529</v>
      </c>
      <c r="C97" s="164">
        <v>25779</v>
      </c>
      <c r="D97" s="164">
        <v>13</v>
      </c>
      <c r="E97" s="164">
        <f t="shared" si="16"/>
        <v>1983</v>
      </c>
      <c r="F97" s="164">
        <v>107</v>
      </c>
      <c r="G97" s="164">
        <v>0</v>
      </c>
      <c r="H97" s="164">
        <v>1876</v>
      </c>
      <c r="I97" s="265">
        <f t="shared" si="17"/>
        <v>1983</v>
      </c>
      <c r="J97" s="278" t="s">
        <v>439</v>
      </c>
      <c r="K97" s="278" t="s">
        <v>439</v>
      </c>
      <c r="L97" s="278" t="s">
        <v>439</v>
      </c>
    </row>
    <row r="98" spans="1:13" ht="14.25">
      <c r="A98" s="123" t="s">
        <v>386</v>
      </c>
      <c r="B98" s="123" t="s">
        <v>530</v>
      </c>
      <c r="C98" s="164">
        <v>29354</v>
      </c>
      <c r="D98" s="164">
        <v>13</v>
      </c>
      <c r="E98" s="164">
        <f t="shared" si="16"/>
        <v>2258</v>
      </c>
      <c r="F98" s="164">
        <v>192</v>
      </c>
      <c r="G98" s="164">
        <v>0</v>
      </c>
      <c r="H98" s="164">
        <v>2066</v>
      </c>
      <c r="I98" s="394">
        <f t="shared" si="17"/>
        <v>2258</v>
      </c>
      <c r="J98" s="395" t="s">
        <v>439</v>
      </c>
      <c r="K98" s="395" t="s">
        <v>439</v>
      </c>
      <c r="L98" s="395" t="s">
        <v>439</v>
      </c>
      <c r="M98" s="5"/>
    </row>
    <row r="99" spans="1:13" ht="14.25">
      <c r="A99" s="123" t="s">
        <v>386</v>
      </c>
      <c r="B99" s="123" t="s">
        <v>247</v>
      </c>
      <c r="C99" s="164">
        <v>17964</v>
      </c>
      <c r="D99" s="164">
        <v>13</v>
      </c>
      <c r="E99" s="164">
        <f t="shared" si="16"/>
        <v>1381.8461538461538</v>
      </c>
      <c r="F99" s="164">
        <v>128</v>
      </c>
      <c r="G99" s="164">
        <v>54</v>
      </c>
      <c r="H99" s="164">
        <v>1200</v>
      </c>
      <c r="I99" s="394">
        <f t="shared" si="17"/>
        <v>1382</v>
      </c>
      <c r="J99" s="395" t="s">
        <v>439</v>
      </c>
      <c r="K99" s="395" t="s">
        <v>439</v>
      </c>
      <c r="L99" s="395" t="s">
        <v>439</v>
      </c>
      <c r="M99" s="5"/>
    </row>
    <row r="100" spans="1:13" s="5" customFormat="1" ht="14.25">
      <c r="A100" s="264" t="s">
        <v>387</v>
      </c>
      <c r="B100" s="123" t="s">
        <v>251</v>
      </c>
      <c r="C100" s="263">
        <v>365276</v>
      </c>
      <c r="D100" s="263">
        <v>13</v>
      </c>
      <c r="E100" s="164">
        <f t="shared" si="16"/>
        <v>28098.153846153848</v>
      </c>
      <c r="F100" s="164">
        <v>1384</v>
      </c>
      <c r="G100" s="164">
        <v>1187</v>
      </c>
      <c r="H100" s="164">
        <v>25527</v>
      </c>
      <c r="I100" s="265">
        <f t="shared" si="17"/>
        <v>28098</v>
      </c>
      <c r="J100" s="278" t="s">
        <v>439</v>
      </c>
      <c r="K100" s="278" t="s">
        <v>439</v>
      </c>
      <c r="L100" s="278" t="s">
        <v>439</v>
      </c>
      <c r="M100" s="6"/>
    </row>
    <row r="101" spans="1:12" s="5" customFormat="1" ht="14.25">
      <c r="A101" s="123" t="s">
        <v>390</v>
      </c>
      <c r="B101" s="123" t="s">
        <v>254</v>
      </c>
      <c r="C101" s="164">
        <v>92020</v>
      </c>
      <c r="D101" s="164">
        <v>13</v>
      </c>
      <c r="E101" s="164">
        <f t="shared" si="16"/>
        <v>7078.461538461538</v>
      </c>
      <c r="F101" s="164">
        <v>655</v>
      </c>
      <c r="G101" s="164">
        <v>493</v>
      </c>
      <c r="H101" s="164">
        <v>5931</v>
      </c>
      <c r="I101" s="394">
        <f t="shared" si="17"/>
        <v>7079</v>
      </c>
      <c r="J101" s="395" t="s">
        <v>439</v>
      </c>
      <c r="K101" s="395" t="s">
        <v>439</v>
      </c>
      <c r="L101" s="395" t="s">
        <v>439</v>
      </c>
    </row>
    <row r="102" spans="1:12" s="5" customFormat="1" ht="14.25">
      <c r="A102" s="123" t="s">
        <v>386</v>
      </c>
      <c r="B102" s="650" t="s">
        <v>248</v>
      </c>
      <c r="C102" s="164">
        <v>247</v>
      </c>
      <c r="D102" s="164">
        <v>13</v>
      </c>
      <c r="E102" s="164">
        <f t="shared" si="16"/>
        <v>19</v>
      </c>
      <c r="F102" s="164">
        <v>5</v>
      </c>
      <c r="G102" s="164">
        <v>0</v>
      </c>
      <c r="H102" s="164">
        <v>14</v>
      </c>
      <c r="I102" s="394">
        <f t="shared" si="17"/>
        <v>19</v>
      </c>
      <c r="J102" s="395" t="s">
        <v>439</v>
      </c>
      <c r="K102" s="395" t="s">
        <v>439</v>
      </c>
      <c r="L102" s="395" t="s">
        <v>439</v>
      </c>
    </row>
    <row r="103" spans="1:12" s="5" customFormat="1" ht="14.25">
      <c r="A103" s="123" t="s">
        <v>160</v>
      </c>
      <c r="B103" s="651" t="s">
        <v>248</v>
      </c>
      <c r="C103" s="164">
        <v>68860</v>
      </c>
      <c r="D103" s="164">
        <v>13</v>
      </c>
      <c r="E103" s="164">
        <f t="shared" si="16"/>
        <v>5296.923076923077</v>
      </c>
      <c r="F103" s="164">
        <v>487</v>
      </c>
      <c r="G103" s="164">
        <v>303</v>
      </c>
      <c r="H103" s="164">
        <v>4507</v>
      </c>
      <c r="I103" s="394">
        <f t="shared" si="17"/>
        <v>5297</v>
      </c>
      <c r="J103" s="395" t="s">
        <v>439</v>
      </c>
      <c r="K103" s="395" t="s">
        <v>439</v>
      </c>
      <c r="L103" s="395" t="s">
        <v>439</v>
      </c>
    </row>
    <row r="104" spans="1:12" s="5" customFormat="1" ht="14.25">
      <c r="A104" s="123" t="s">
        <v>386</v>
      </c>
      <c r="B104" s="123" t="s">
        <v>250</v>
      </c>
      <c r="C104" s="164">
        <v>250316</v>
      </c>
      <c r="D104" s="164">
        <v>13</v>
      </c>
      <c r="E104" s="164">
        <f t="shared" si="16"/>
        <v>19255.076923076922</v>
      </c>
      <c r="F104" s="164">
        <v>769</v>
      </c>
      <c r="G104" s="164">
        <v>1426</v>
      </c>
      <c r="H104" s="164">
        <v>17060</v>
      </c>
      <c r="I104" s="394">
        <f t="shared" si="17"/>
        <v>19255</v>
      </c>
      <c r="J104" s="395" t="s">
        <v>439</v>
      </c>
      <c r="K104" s="395" t="s">
        <v>439</v>
      </c>
      <c r="L104" s="395" t="s">
        <v>439</v>
      </c>
    </row>
    <row r="105" spans="1:13" s="5" customFormat="1" ht="14.25">
      <c r="A105" s="279" t="s">
        <v>266</v>
      </c>
      <c r="B105" s="187" t="s">
        <v>531</v>
      </c>
      <c r="C105" s="165">
        <v>3484</v>
      </c>
      <c r="D105" s="165">
        <v>13</v>
      </c>
      <c r="E105" s="165">
        <f t="shared" si="16"/>
        <v>268</v>
      </c>
      <c r="F105" s="165">
        <v>58</v>
      </c>
      <c r="G105" s="165">
        <v>0</v>
      </c>
      <c r="H105" s="165">
        <v>210</v>
      </c>
      <c r="I105" s="280">
        <f t="shared" si="17"/>
        <v>268</v>
      </c>
      <c r="J105" s="281" t="s">
        <v>439</v>
      </c>
      <c r="K105" s="281" t="s">
        <v>439</v>
      </c>
      <c r="L105" s="281" t="s">
        <v>439</v>
      </c>
      <c r="M105" s="6"/>
    </row>
    <row r="106" spans="1:12" ht="15">
      <c r="A106" s="387" t="s">
        <v>143</v>
      </c>
      <c r="B106" s="388"/>
      <c r="C106" s="389"/>
      <c r="D106" s="389"/>
      <c r="E106" s="389"/>
      <c r="F106" s="389"/>
      <c r="G106" s="389"/>
      <c r="H106" s="389"/>
      <c r="I106" s="389"/>
      <c r="J106" s="390"/>
      <c r="K106" s="390"/>
      <c r="L106" s="391"/>
    </row>
    <row r="107" spans="1:12" ht="15" thickBot="1">
      <c r="A107" s="294" t="s">
        <v>266</v>
      </c>
      <c r="B107" s="190" t="s">
        <v>533</v>
      </c>
      <c r="C107" s="169">
        <v>2015</v>
      </c>
      <c r="D107" s="169">
        <v>13</v>
      </c>
      <c r="E107" s="169">
        <f>C107/D107</f>
        <v>155</v>
      </c>
      <c r="F107" s="169">
        <v>34</v>
      </c>
      <c r="G107" s="169">
        <v>0</v>
      </c>
      <c r="H107" s="169">
        <v>121</v>
      </c>
      <c r="I107" s="295">
        <f>SUM(F107:H107)</f>
        <v>155</v>
      </c>
      <c r="J107" s="296" t="s">
        <v>439</v>
      </c>
      <c r="K107" s="296" t="s">
        <v>439</v>
      </c>
      <c r="L107" s="296" t="s">
        <v>439</v>
      </c>
    </row>
    <row r="108" spans="1:12" ht="15.75" thickBot="1">
      <c r="A108" s="140"/>
      <c r="B108" s="320" t="s">
        <v>267</v>
      </c>
      <c r="C108" s="297">
        <f>SUM(C8:C107)</f>
        <v>43122353</v>
      </c>
      <c r="D108" s="160"/>
      <c r="E108" s="347">
        <f>SUM(E8:E107)</f>
        <v>3317104.5897435904</v>
      </c>
      <c r="F108" s="162">
        <f>SUM(F8:F107)</f>
        <v>90980</v>
      </c>
      <c r="G108" s="162">
        <f>SUM(G8:G107)</f>
        <v>66299</v>
      </c>
      <c r="H108" s="162">
        <f>SUM(H8:H107)</f>
        <v>3159830</v>
      </c>
      <c r="I108" s="162">
        <f>SUM(I8:I107)</f>
        <v>3317109</v>
      </c>
      <c r="J108" s="346" t="s">
        <v>615</v>
      </c>
      <c r="K108" s="346" t="s">
        <v>615</v>
      </c>
      <c r="L108" s="346" t="s">
        <v>615</v>
      </c>
    </row>
    <row r="109" spans="1:12" ht="14.25">
      <c r="A109" s="294"/>
      <c r="B109" s="190"/>
      <c r="C109" s="300"/>
      <c r="D109" s="300"/>
      <c r="E109" s="300"/>
      <c r="F109" s="300"/>
      <c r="G109" s="300"/>
      <c r="H109" s="300"/>
      <c r="I109" s="295"/>
      <c r="J109" s="301"/>
      <c r="K109" s="301"/>
      <c r="L109" s="301"/>
    </row>
    <row r="110" spans="1:12" ht="19.5" customHeight="1">
      <c r="A110" s="299" t="s">
        <v>123</v>
      </c>
      <c r="B110" s="303"/>
      <c r="C110" s="302"/>
      <c r="D110" s="302"/>
      <c r="E110" s="303"/>
      <c r="F110" s="303"/>
      <c r="G110" s="303"/>
      <c r="H110" s="303"/>
      <c r="I110" s="302"/>
      <c r="J110" s="302"/>
      <c r="K110" s="302"/>
      <c r="L110" s="304"/>
    </row>
    <row r="111" spans="1:12" ht="14.25">
      <c r="A111" s="269" t="s">
        <v>266</v>
      </c>
      <c r="B111" s="170" t="s">
        <v>144</v>
      </c>
      <c r="C111" s="166">
        <v>13</v>
      </c>
      <c r="D111" s="166">
        <v>13</v>
      </c>
      <c r="E111" s="166">
        <f aca="true" t="shared" si="18" ref="E111:E122">C111/D111</f>
        <v>1</v>
      </c>
      <c r="F111" s="166">
        <v>1</v>
      </c>
      <c r="G111" s="166">
        <v>0</v>
      </c>
      <c r="H111" s="166">
        <v>0</v>
      </c>
      <c r="I111" s="282">
        <f aca="true" t="shared" si="19" ref="I111:I122">SUM(F111:H111)</f>
        <v>1</v>
      </c>
      <c r="J111" s="289" t="s">
        <v>439</v>
      </c>
      <c r="K111" s="289" t="s">
        <v>439</v>
      </c>
      <c r="L111" s="289" t="s">
        <v>439</v>
      </c>
    </row>
    <row r="112" spans="1:12" ht="14.25">
      <c r="A112" s="264" t="s">
        <v>326</v>
      </c>
      <c r="B112" s="123" t="s">
        <v>145</v>
      </c>
      <c r="C112" s="164">
        <v>520</v>
      </c>
      <c r="D112" s="164">
        <v>13</v>
      </c>
      <c r="E112" s="164">
        <f t="shared" si="18"/>
        <v>40</v>
      </c>
      <c r="F112" s="164">
        <v>40</v>
      </c>
      <c r="G112" s="164">
        <v>0</v>
      </c>
      <c r="H112" s="164">
        <v>0</v>
      </c>
      <c r="I112" s="265">
        <f t="shared" si="19"/>
        <v>40</v>
      </c>
      <c r="J112" s="278" t="s">
        <v>439</v>
      </c>
      <c r="K112" s="278" t="s">
        <v>439</v>
      </c>
      <c r="L112" s="278" t="s">
        <v>439</v>
      </c>
    </row>
    <row r="113" spans="1:12" ht="14.25">
      <c r="A113" s="264" t="s">
        <v>266</v>
      </c>
      <c r="B113" s="123" t="s">
        <v>145</v>
      </c>
      <c r="C113" s="164">
        <v>182</v>
      </c>
      <c r="D113" s="164">
        <v>13</v>
      </c>
      <c r="E113" s="164">
        <f t="shared" si="18"/>
        <v>14</v>
      </c>
      <c r="F113" s="164">
        <v>14</v>
      </c>
      <c r="G113" s="164">
        <v>0</v>
      </c>
      <c r="H113" s="164">
        <v>0</v>
      </c>
      <c r="I113" s="265">
        <f t="shared" si="19"/>
        <v>14</v>
      </c>
      <c r="J113" s="278" t="s">
        <v>439</v>
      </c>
      <c r="K113" s="278" t="s">
        <v>439</v>
      </c>
      <c r="L113" s="278" t="s">
        <v>439</v>
      </c>
    </row>
    <row r="114" spans="1:12" ht="14.25">
      <c r="A114" s="264" t="s">
        <v>266</v>
      </c>
      <c r="B114" s="123" t="s">
        <v>146</v>
      </c>
      <c r="C114" s="164">
        <v>234</v>
      </c>
      <c r="D114" s="164">
        <v>13</v>
      </c>
      <c r="E114" s="164">
        <f t="shared" si="18"/>
        <v>18</v>
      </c>
      <c r="F114" s="164">
        <v>18</v>
      </c>
      <c r="G114" s="164">
        <v>0</v>
      </c>
      <c r="H114" s="164">
        <v>0</v>
      </c>
      <c r="I114" s="265">
        <f t="shared" si="19"/>
        <v>18</v>
      </c>
      <c r="J114" s="278" t="s">
        <v>439</v>
      </c>
      <c r="K114" s="278" t="s">
        <v>439</v>
      </c>
      <c r="L114" s="278" t="s">
        <v>439</v>
      </c>
    </row>
    <row r="115" spans="1:12" ht="14.25">
      <c r="A115" s="264" t="s">
        <v>549</v>
      </c>
      <c r="B115" s="123" t="s">
        <v>147</v>
      </c>
      <c r="C115" s="164">
        <v>16300</v>
      </c>
      <c r="D115" s="164">
        <v>13</v>
      </c>
      <c r="E115" s="164">
        <f t="shared" si="18"/>
        <v>1253.8461538461538</v>
      </c>
      <c r="F115" s="164">
        <v>578</v>
      </c>
      <c r="G115" s="164">
        <v>676</v>
      </c>
      <c r="H115" s="164">
        <v>0</v>
      </c>
      <c r="I115" s="265">
        <f t="shared" si="19"/>
        <v>1254</v>
      </c>
      <c r="J115" s="278" t="s">
        <v>439</v>
      </c>
      <c r="K115" s="278" t="s">
        <v>439</v>
      </c>
      <c r="L115" s="278" t="s">
        <v>439</v>
      </c>
    </row>
    <row r="116" spans="1:12" ht="14.25">
      <c r="A116" s="264" t="s">
        <v>266</v>
      </c>
      <c r="B116" s="123" t="s">
        <v>148</v>
      </c>
      <c r="C116" s="164">
        <v>52</v>
      </c>
      <c r="D116" s="164">
        <v>13</v>
      </c>
      <c r="E116" s="164">
        <f t="shared" si="18"/>
        <v>4</v>
      </c>
      <c r="F116" s="164">
        <v>4</v>
      </c>
      <c r="G116" s="164">
        <v>0</v>
      </c>
      <c r="H116" s="164">
        <v>0</v>
      </c>
      <c r="I116" s="265">
        <f t="shared" si="19"/>
        <v>4</v>
      </c>
      <c r="J116" s="278" t="s">
        <v>439</v>
      </c>
      <c r="K116" s="278" t="s">
        <v>439</v>
      </c>
      <c r="L116" s="278" t="s">
        <v>439</v>
      </c>
    </row>
    <row r="117" spans="1:12" ht="14.25">
      <c r="A117" s="264" t="s">
        <v>266</v>
      </c>
      <c r="B117" s="123" t="s">
        <v>149</v>
      </c>
      <c r="C117" s="164">
        <v>91</v>
      </c>
      <c r="D117" s="164">
        <v>13</v>
      </c>
      <c r="E117" s="164">
        <f t="shared" si="18"/>
        <v>7</v>
      </c>
      <c r="F117" s="164">
        <v>7</v>
      </c>
      <c r="G117" s="164">
        <v>0</v>
      </c>
      <c r="H117" s="164">
        <v>0</v>
      </c>
      <c r="I117" s="265">
        <f t="shared" si="19"/>
        <v>7</v>
      </c>
      <c r="J117" s="278" t="s">
        <v>439</v>
      </c>
      <c r="K117" s="278" t="s">
        <v>439</v>
      </c>
      <c r="L117" s="278" t="s">
        <v>439</v>
      </c>
    </row>
    <row r="118" spans="1:12" ht="14.25">
      <c r="A118" s="264" t="s">
        <v>326</v>
      </c>
      <c r="B118" s="123" t="s">
        <v>607</v>
      </c>
      <c r="C118" s="164">
        <v>26000</v>
      </c>
      <c r="D118" s="164">
        <v>13</v>
      </c>
      <c r="E118" s="164">
        <f t="shared" si="18"/>
        <v>2000</v>
      </c>
      <c r="F118" s="164">
        <v>0</v>
      </c>
      <c r="G118" s="164">
        <v>2000</v>
      </c>
      <c r="H118" s="164">
        <v>0</v>
      </c>
      <c r="I118" s="265">
        <f t="shared" si="19"/>
        <v>2000</v>
      </c>
      <c r="J118" s="278" t="s">
        <v>439</v>
      </c>
      <c r="K118" s="278" t="s">
        <v>439</v>
      </c>
      <c r="L118" s="278" t="s">
        <v>439</v>
      </c>
    </row>
    <row r="119" spans="1:12" ht="14.25">
      <c r="A119" s="264" t="s">
        <v>266</v>
      </c>
      <c r="B119" s="123" t="s">
        <v>150</v>
      </c>
      <c r="C119" s="164">
        <v>32</v>
      </c>
      <c r="D119" s="164">
        <v>8</v>
      </c>
      <c r="E119" s="164">
        <f t="shared" si="18"/>
        <v>4</v>
      </c>
      <c r="F119" s="164">
        <v>4</v>
      </c>
      <c r="G119" s="164">
        <v>0</v>
      </c>
      <c r="H119" s="164">
        <v>0</v>
      </c>
      <c r="I119" s="265">
        <f t="shared" si="19"/>
        <v>4</v>
      </c>
      <c r="J119" s="278" t="s">
        <v>439</v>
      </c>
      <c r="K119" s="278" t="s">
        <v>439</v>
      </c>
      <c r="L119" s="278" t="s">
        <v>439</v>
      </c>
    </row>
    <row r="120" spans="1:12" ht="14.25">
      <c r="A120" s="264" t="s">
        <v>266</v>
      </c>
      <c r="B120" s="123" t="s">
        <v>151</v>
      </c>
      <c r="C120" s="164">
        <v>13</v>
      </c>
      <c r="D120" s="164">
        <v>13</v>
      </c>
      <c r="E120" s="164">
        <f t="shared" si="18"/>
        <v>1</v>
      </c>
      <c r="F120" s="164">
        <v>1</v>
      </c>
      <c r="G120" s="164">
        <v>0</v>
      </c>
      <c r="H120" s="164">
        <v>0</v>
      </c>
      <c r="I120" s="265">
        <f t="shared" si="19"/>
        <v>1</v>
      </c>
      <c r="J120" s="278" t="s">
        <v>439</v>
      </c>
      <c r="K120" s="278" t="s">
        <v>439</v>
      </c>
      <c r="L120" s="278" t="s">
        <v>439</v>
      </c>
    </row>
    <row r="121" spans="1:12" ht="14.25">
      <c r="A121" s="264" t="s">
        <v>266</v>
      </c>
      <c r="B121" s="123" t="s">
        <v>152</v>
      </c>
      <c r="C121" s="164">
        <v>13</v>
      </c>
      <c r="D121" s="164">
        <v>13</v>
      </c>
      <c r="E121" s="164">
        <f t="shared" si="18"/>
        <v>1</v>
      </c>
      <c r="F121" s="164">
        <v>1</v>
      </c>
      <c r="G121" s="164">
        <v>0</v>
      </c>
      <c r="H121" s="164">
        <v>0</v>
      </c>
      <c r="I121" s="265">
        <f t="shared" si="19"/>
        <v>1</v>
      </c>
      <c r="J121" s="278" t="s">
        <v>439</v>
      </c>
      <c r="K121" s="278" t="s">
        <v>439</v>
      </c>
      <c r="L121" s="278" t="s">
        <v>439</v>
      </c>
    </row>
    <row r="122" spans="1:12" ht="15" thickBot="1">
      <c r="A122" s="279" t="s">
        <v>266</v>
      </c>
      <c r="B122" s="187" t="s">
        <v>153</v>
      </c>
      <c r="C122" s="165">
        <v>260</v>
      </c>
      <c r="D122" s="165">
        <v>13</v>
      </c>
      <c r="E122" s="165">
        <f t="shared" si="18"/>
        <v>20</v>
      </c>
      <c r="F122" s="165">
        <v>20</v>
      </c>
      <c r="G122" s="165">
        <v>0</v>
      </c>
      <c r="H122" s="165">
        <v>0</v>
      </c>
      <c r="I122" s="280">
        <f t="shared" si="19"/>
        <v>20</v>
      </c>
      <c r="J122" s="281" t="s">
        <v>439</v>
      </c>
      <c r="K122" s="281" t="s">
        <v>439</v>
      </c>
      <c r="L122" s="281" t="s">
        <v>439</v>
      </c>
    </row>
    <row r="123" spans="1:12" ht="15.75" thickBot="1">
      <c r="A123" s="140"/>
      <c r="B123" s="320" t="s">
        <v>138</v>
      </c>
      <c r="C123" s="297">
        <f>SUM(C111:C122)</f>
        <v>43710</v>
      </c>
      <c r="D123" s="160"/>
      <c r="E123" s="347">
        <f>SUM(E111:E122)</f>
        <v>3363.846153846154</v>
      </c>
      <c r="F123" s="162">
        <f>SUM(F111:F122)</f>
        <v>688</v>
      </c>
      <c r="G123" s="162">
        <f>SUM(G111:G122)</f>
        <v>2676</v>
      </c>
      <c r="H123" s="162">
        <f>SUM(H111:H122)</f>
        <v>0</v>
      </c>
      <c r="I123" s="162">
        <f>SUM(I111:I122)</f>
        <v>3364</v>
      </c>
      <c r="J123" s="346" t="s">
        <v>615</v>
      </c>
      <c r="K123" s="346" t="s">
        <v>615</v>
      </c>
      <c r="L123" s="346" t="s">
        <v>615</v>
      </c>
    </row>
    <row r="124" spans="3:4" ht="14.25">
      <c r="C124" s="277"/>
      <c r="D124" s="277"/>
    </row>
    <row r="125" spans="3:4" ht="14.25">
      <c r="C125" s="298"/>
      <c r="D125" s="193"/>
    </row>
    <row r="126" spans="3:4" ht="14.25">
      <c r="C126" s="277"/>
      <c r="D126" s="277"/>
    </row>
    <row r="127" spans="3:4" ht="14.25">
      <c r="C127" s="193"/>
      <c r="D127" s="193"/>
    </row>
    <row r="128" spans="3:4" ht="14.25">
      <c r="C128" s="193"/>
      <c r="D128" s="193"/>
    </row>
    <row r="129" spans="3:4" ht="14.25">
      <c r="C129" s="277"/>
      <c r="D129" s="277"/>
    </row>
    <row r="130" spans="3:4" ht="14.25">
      <c r="C130" s="193"/>
      <c r="D130" s="193"/>
    </row>
    <row r="131" spans="3:4" ht="14.25">
      <c r="C131" s="193"/>
      <c r="D131" s="193"/>
    </row>
    <row r="132" spans="3:4" ht="14.25">
      <c r="C132" s="266"/>
      <c r="D132" s="266"/>
    </row>
    <row r="133" spans="3:4" ht="14.25">
      <c r="C133" s="277"/>
      <c r="D133" s="277"/>
    </row>
    <row r="134" spans="3:4" ht="14.25">
      <c r="C134" s="193"/>
      <c r="D134" s="193"/>
    </row>
    <row r="135" spans="3:4" ht="14.25">
      <c r="C135" s="193"/>
      <c r="D135" s="193"/>
    </row>
    <row r="136" spans="3:4" ht="14.25">
      <c r="C136" s="277"/>
      <c r="D136" s="277"/>
    </row>
    <row r="137" spans="3:4" ht="14.25">
      <c r="C137" s="193"/>
      <c r="D137" s="193"/>
    </row>
    <row r="138" spans="3:4" ht="14.25">
      <c r="C138" s="193"/>
      <c r="D138" s="193"/>
    </row>
    <row r="139" spans="3:4" ht="14.25">
      <c r="C139" s="277"/>
      <c r="D139" s="277"/>
    </row>
    <row r="140" spans="3:4" ht="14.25">
      <c r="C140" s="193"/>
      <c r="D140" s="193"/>
    </row>
    <row r="141" spans="3:4" ht="14.25">
      <c r="C141" s="193"/>
      <c r="D141" s="193"/>
    </row>
    <row r="142" spans="3:4" ht="14.25">
      <c r="C142" s="277"/>
      <c r="D142" s="277"/>
    </row>
    <row r="143" spans="3:4" ht="14.25">
      <c r="C143" s="193"/>
      <c r="D143" s="193"/>
    </row>
    <row r="144" spans="3:4" ht="14.25">
      <c r="C144" s="193"/>
      <c r="D144" s="193"/>
    </row>
    <row r="145" spans="3:4" ht="14.25">
      <c r="C145" s="277"/>
      <c r="D145" s="277"/>
    </row>
    <row r="146" spans="3:4" ht="14.25">
      <c r="C146" s="193"/>
      <c r="D146" s="193"/>
    </row>
    <row r="147" spans="3:4" ht="14.25">
      <c r="C147" s="193"/>
      <c r="D147" s="193"/>
    </row>
    <row r="148" spans="3:4" ht="14.25">
      <c r="C148" s="277"/>
      <c r="D148" s="277"/>
    </row>
    <row r="149" spans="3:4" ht="14.25">
      <c r="C149" s="193"/>
      <c r="D149" s="193"/>
    </row>
    <row r="150" spans="3:4" ht="14.25">
      <c r="C150" s="193"/>
      <c r="D150" s="193"/>
    </row>
    <row r="151" spans="3:4" ht="14.25">
      <c r="C151" s="277"/>
      <c r="D151" s="277"/>
    </row>
    <row r="152" spans="3:4" ht="14.25">
      <c r="C152" s="193"/>
      <c r="D152" s="193"/>
    </row>
    <row r="153" spans="3:4" ht="14.25">
      <c r="C153" s="193"/>
      <c r="D153" s="193"/>
    </row>
    <row r="154" spans="3:4" ht="14.25">
      <c r="C154" s="277"/>
      <c r="D154" s="277"/>
    </row>
    <row r="155" spans="3:4" ht="14.25">
      <c r="C155" s="193"/>
      <c r="D155" s="193"/>
    </row>
    <row r="156" spans="3:4" ht="14.25">
      <c r="C156" s="193"/>
      <c r="D156" s="193"/>
    </row>
    <row r="157" spans="3:4" ht="14.25">
      <c r="C157" s="277"/>
      <c r="D157" s="277"/>
    </row>
    <row r="158" spans="3:4" ht="14.25">
      <c r="C158" s="193"/>
      <c r="D158" s="193"/>
    </row>
    <row r="159" spans="3:4" ht="14.25">
      <c r="C159" s="193"/>
      <c r="D159" s="193"/>
    </row>
    <row r="160" spans="3:4" ht="14.25">
      <c r="C160" s="267"/>
      <c r="D160" s="193"/>
    </row>
    <row r="161" spans="3:4" ht="14.25">
      <c r="C161" s="193"/>
      <c r="D161" s="193"/>
    </row>
    <row r="162" spans="3:4" ht="14.25">
      <c r="C162" s="277"/>
      <c r="D162" s="277"/>
    </row>
    <row r="163" spans="3:4" ht="14.25">
      <c r="C163" s="193"/>
      <c r="D163" s="193"/>
    </row>
    <row r="164" spans="3:4" ht="14.25">
      <c r="C164" s="193"/>
      <c r="D164" s="193"/>
    </row>
    <row r="165" spans="3:4" ht="14.25">
      <c r="C165" s="267"/>
      <c r="D165" s="268"/>
    </row>
    <row r="166" spans="3:4" ht="14.25">
      <c r="C166" s="193"/>
      <c r="D166" s="193"/>
    </row>
    <row r="167" spans="3:4" ht="14.25">
      <c r="C167" s="277"/>
      <c r="D167" s="277"/>
    </row>
    <row r="168" spans="3:4" ht="14.25">
      <c r="C168" s="193"/>
      <c r="D168" s="193"/>
    </row>
    <row r="169" spans="3:4" ht="14.25">
      <c r="C169" s="193"/>
      <c r="D169" s="193"/>
    </row>
    <row r="170" spans="3:4" ht="14.25">
      <c r="C170" s="267"/>
      <c r="D170" s="268"/>
    </row>
    <row r="171" spans="3:4" ht="14.25">
      <c r="C171" s="193"/>
      <c r="D171" s="193"/>
    </row>
    <row r="172" spans="3:4" ht="14.25">
      <c r="C172" s="193"/>
      <c r="D172" s="193"/>
    </row>
    <row r="173" spans="3:4" ht="14.25">
      <c r="C173" s="193"/>
      <c r="D173" s="193"/>
    </row>
    <row r="174" spans="3:4" ht="14.25">
      <c r="C174" s="193"/>
      <c r="D174" s="193"/>
    </row>
    <row r="175" spans="3:4" ht="14.25">
      <c r="C175" s="193"/>
      <c r="D175" s="193"/>
    </row>
    <row r="176" spans="3:4" ht="14.25">
      <c r="C176" s="193"/>
      <c r="D176" s="193"/>
    </row>
    <row r="177" spans="3:4" ht="14.25">
      <c r="C177" s="193"/>
      <c r="D177" s="193"/>
    </row>
    <row r="178" spans="3:4" ht="14.25">
      <c r="C178" s="193"/>
      <c r="D178" s="193"/>
    </row>
    <row r="179" spans="3:4" ht="14.25">
      <c r="C179" s="193"/>
      <c r="D179" s="193"/>
    </row>
    <row r="180" spans="3:4" ht="14.25">
      <c r="C180" s="193"/>
      <c r="D180" s="193"/>
    </row>
    <row r="181" spans="3:4" ht="14.25">
      <c r="C181" s="193"/>
      <c r="D181" s="193"/>
    </row>
    <row r="182" spans="3:4" ht="14.25">
      <c r="C182" s="193"/>
      <c r="D182" s="193"/>
    </row>
    <row r="183" spans="3:4" ht="14.25">
      <c r="C183" s="193"/>
      <c r="D183" s="193"/>
    </row>
    <row r="184" spans="3:4" ht="14.25">
      <c r="C184" s="193"/>
      <c r="D184" s="193"/>
    </row>
    <row r="185" spans="3:4" ht="14.25">
      <c r="C185" s="193"/>
      <c r="D185" s="193"/>
    </row>
    <row r="186" spans="3:4" ht="14.25">
      <c r="C186" s="193"/>
      <c r="D186" s="193"/>
    </row>
    <row r="187" spans="3:4" ht="14.25">
      <c r="C187" s="193"/>
      <c r="D187" s="193"/>
    </row>
    <row r="188" spans="3:4" ht="14.25">
      <c r="C188" s="193"/>
      <c r="D188" s="193"/>
    </row>
    <row r="189" spans="3:4" ht="14.25">
      <c r="C189" s="193"/>
      <c r="D189" s="193"/>
    </row>
    <row r="190" spans="3:4" ht="14.25">
      <c r="C190" s="193"/>
      <c r="D190" s="193"/>
    </row>
    <row r="191" spans="3:4" ht="14.25">
      <c r="C191" s="193"/>
      <c r="D191" s="193"/>
    </row>
    <row r="192" spans="3:4" ht="14.25">
      <c r="C192" s="193"/>
      <c r="D192" s="193"/>
    </row>
    <row r="193" spans="3:4" ht="14.25">
      <c r="C193" s="193"/>
      <c r="D193" s="193"/>
    </row>
    <row r="194" spans="3:4" ht="14.25">
      <c r="C194" s="193"/>
      <c r="D194" s="193"/>
    </row>
    <row r="195" spans="3:4" ht="14.25">
      <c r="C195" s="193"/>
      <c r="D195" s="193"/>
    </row>
    <row r="196" spans="3:4" ht="14.25">
      <c r="C196" s="193"/>
      <c r="D196" s="193"/>
    </row>
    <row r="197" spans="3:4" ht="14.25">
      <c r="C197" s="193"/>
      <c r="D197" s="193"/>
    </row>
    <row r="198" spans="3:4" ht="14.25">
      <c r="C198" s="193"/>
      <c r="D198" s="193"/>
    </row>
    <row r="199" spans="3:4" ht="14.25">
      <c r="C199" s="193"/>
      <c r="D199" s="193"/>
    </row>
    <row r="200" spans="3:4" ht="14.25">
      <c r="C200" s="193"/>
      <c r="D200" s="193"/>
    </row>
    <row r="201" spans="3:4" ht="14.25">
      <c r="C201" s="193"/>
      <c r="D201" s="193"/>
    </row>
    <row r="202" spans="3:4" ht="14.25">
      <c r="C202" s="193"/>
      <c r="D202" s="193"/>
    </row>
  </sheetData>
  <sheetProtection password="DE8F" sheet="1" objects="1" scenarios="1"/>
  <mergeCells count="20">
    <mergeCell ref="L5:L6"/>
    <mergeCell ref="A7:B7"/>
    <mergeCell ref="B12:B13"/>
    <mergeCell ref="B73:B74"/>
    <mergeCell ref="A1:L1"/>
    <mergeCell ref="A2:L2"/>
    <mergeCell ref="A3:L3"/>
    <mergeCell ref="A4:L4"/>
    <mergeCell ref="A5:A6"/>
    <mergeCell ref="B5:B6"/>
    <mergeCell ref="B77:B78"/>
    <mergeCell ref="B81:B82"/>
    <mergeCell ref="B84:B86"/>
    <mergeCell ref="B102:B103"/>
    <mergeCell ref="J5:J6"/>
    <mergeCell ref="K5:K6"/>
    <mergeCell ref="C5:C6"/>
    <mergeCell ref="D5:D6"/>
    <mergeCell ref="E5:E6"/>
    <mergeCell ref="F5:I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2013-05-15T08:16:00Z</cp:lastPrinted>
  <dcterms:created xsi:type="dcterms:W3CDTF">2010-10-15T06:20:01Z</dcterms:created>
  <dcterms:modified xsi:type="dcterms:W3CDTF">2013-05-27T15:08:25Z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